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PA639210009 Kralice střecha\VŘ\"/>
    </mc:Choice>
  </mc:AlternateContent>
  <bookViews>
    <workbookView xWindow="0" yWindow="0" windowWidth="0" windowHeight="0"/>
  </bookViews>
  <sheets>
    <sheet name="Rekapitulace stavby" sheetId="1" r:id="rId1"/>
    <sheet name="BH 01 - Demontáže D2.3.3" sheetId="2" r:id="rId2"/>
    <sheet name="BH 02 - ASŘ D2.3.3" sheetId="3" r:id="rId3"/>
    <sheet name="BH 03 - ZTI D2.3.3" sheetId="4" r:id="rId4"/>
    <sheet name="BH 04 - Elektro - vybaven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'BH 01 - Demontáže D2.3.3'!$C$89:$K$195</definedName>
    <definedName name="_xlnm.Print_Area" localSheetId="1">'BH 01 - Demontáže D2.3.3'!$C$4:$J$39,'BH 01 - Demontáže D2.3.3'!$C$45:$J$71,'BH 01 - Demontáže D2.3.3'!$C$77:$K$195</definedName>
    <definedName name="_xlnm.Print_Titles" localSheetId="1">'BH 01 - Demontáže D2.3.3'!$89:$89</definedName>
    <definedName name="_xlnm._FilterDatabase" localSheetId="2" hidden="1">'BH 02 - ASŘ D2.3.3'!$C$87:$K$232</definedName>
    <definedName name="_xlnm.Print_Area" localSheetId="2">'BH 02 - ASŘ D2.3.3'!$C$4:$J$39,'BH 02 - ASŘ D2.3.3'!$C$45:$J$69,'BH 02 - ASŘ D2.3.3'!$C$75:$K$232</definedName>
    <definedName name="_xlnm.Print_Titles" localSheetId="2">'BH 02 - ASŘ D2.3.3'!$87:$87</definedName>
    <definedName name="_xlnm._FilterDatabase" localSheetId="3" hidden="1">'BH 03 - ZTI D2.3.3'!$C$82:$K$208</definedName>
    <definedName name="_xlnm.Print_Area" localSheetId="3">'BH 03 - ZTI D2.3.3'!$C$4:$J$39,'BH 03 - ZTI D2.3.3'!$C$45:$J$64,'BH 03 - ZTI D2.3.3'!$C$70:$K$208</definedName>
    <definedName name="_xlnm.Print_Titles" localSheetId="3">'BH 03 - ZTI D2.3.3'!$82:$82</definedName>
    <definedName name="_xlnm._FilterDatabase" localSheetId="4" hidden="1">'BH 04 - Elektro - vybaven...'!$C$81:$K$117</definedName>
    <definedName name="_xlnm.Print_Area" localSheetId="4">'BH 04 - Elektro - vybaven...'!$C$4:$J$39,'BH 04 - Elektro - vybaven...'!$C$45:$J$63,'BH 04 - Elektro - vybaven...'!$C$69:$K$117</definedName>
    <definedName name="_xlnm.Print_Titles" localSheetId="4">'BH 04 - Elektro - vybaven...'!$81:$81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BI106"/>
  <c r="BH106"/>
  <c r="BG106"/>
  <c r="BE106"/>
  <c r="T106"/>
  <c r="R106"/>
  <c r="P106"/>
  <c r="BI103"/>
  <c r="BH103"/>
  <c r="BG103"/>
  <c r="BE103"/>
  <c r="T103"/>
  <c r="R103"/>
  <c r="P103"/>
  <c r="BI100"/>
  <c r="BH100"/>
  <c r="BG100"/>
  <c r="BE100"/>
  <c r="T100"/>
  <c r="R100"/>
  <c r="P100"/>
  <c r="BI97"/>
  <c r="BH97"/>
  <c r="BG97"/>
  <c r="BE97"/>
  <c r="T97"/>
  <c r="R97"/>
  <c r="P97"/>
  <c r="BI93"/>
  <c r="BH93"/>
  <c r="BG93"/>
  <c r="BE93"/>
  <c r="T93"/>
  <c r="R93"/>
  <c r="P93"/>
  <c r="BI89"/>
  <c r="BH89"/>
  <c r="BG89"/>
  <c r="BE89"/>
  <c r="T89"/>
  <c r="R89"/>
  <c r="P89"/>
  <c r="BI85"/>
  <c r="BH85"/>
  <c r="BG85"/>
  <c r="BE85"/>
  <c r="T85"/>
  <c r="R85"/>
  <c r="P85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78"/>
  <c r="J14"/>
  <c r="J12"/>
  <c r="J52"/>
  <c r="E7"/>
  <c r="E48"/>
  <c i="4" r="J37"/>
  <c r="J36"/>
  <c i="1" r="AY57"/>
  <c i="4" r="J35"/>
  <c i="1" r="AX57"/>
  <c i="4"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5"/>
  <c r="BH185"/>
  <c r="BG185"/>
  <c r="BE185"/>
  <c r="T185"/>
  <c r="R185"/>
  <c r="P185"/>
  <c r="BI182"/>
  <c r="BH182"/>
  <c r="BG182"/>
  <c r="BE182"/>
  <c r="T182"/>
  <c r="R182"/>
  <c r="P182"/>
  <c r="BI179"/>
  <c r="BH179"/>
  <c r="BG179"/>
  <c r="BE179"/>
  <c r="T179"/>
  <c r="R179"/>
  <c r="P179"/>
  <c r="BI176"/>
  <c r="BH176"/>
  <c r="BG176"/>
  <c r="BE176"/>
  <c r="T176"/>
  <c r="R176"/>
  <c r="P176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6"/>
  <c r="BH136"/>
  <c r="BG136"/>
  <c r="BE136"/>
  <c r="T136"/>
  <c r="R136"/>
  <c r="P136"/>
  <c r="BI132"/>
  <c r="BH132"/>
  <c r="BG132"/>
  <c r="BE132"/>
  <c r="T132"/>
  <c r="R132"/>
  <c r="P132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BI90"/>
  <c r="BH90"/>
  <c r="BG90"/>
  <c r="BE90"/>
  <c r="T90"/>
  <c r="R90"/>
  <c r="P90"/>
  <c r="BI86"/>
  <c r="BH86"/>
  <c r="BG86"/>
  <c r="BE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52"/>
  <c r="E7"/>
  <c r="E73"/>
  <c i="3" r="J37"/>
  <c r="J36"/>
  <c i="1" r="AY56"/>
  <c i="3" r="J35"/>
  <c i="1" r="AX56"/>
  <c i="3"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1"/>
  <c r="BH221"/>
  <c r="BG221"/>
  <c r="BE221"/>
  <c r="T221"/>
  <c r="R221"/>
  <c r="P221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199"/>
  <c r="BH199"/>
  <c r="BG199"/>
  <c r="BE199"/>
  <c r="T199"/>
  <c r="R199"/>
  <c r="P199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5"/>
  <c r="BH175"/>
  <c r="BG175"/>
  <c r="BE175"/>
  <c r="T175"/>
  <c r="R175"/>
  <c r="P175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8"/>
  <c r="BH138"/>
  <c r="BG138"/>
  <c r="BE138"/>
  <c r="T138"/>
  <c r="R138"/>
  <c r="P138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2"/>
  <c r="BH122"/>
  <c r="BG122"/>
  <c r="BE122"/>
  <c r="T122"/>
  <c r="R122"/>
  <c r="P122"/>
  <c r="BI118"/>
  <c r="BH118"/>
  <c r="BG118"/>
  <c r="BE118"/>
  <c r="T118"/>
  <c r="R118"/>
  <c r="P118"/>
  <c r="BI115"/>
  <c r="BH115"/>
  <c r="BG115"/>
  <c r="BE115"/>
  <c r="T115"/>
  <c r="R115"/>
  <c r="P115"/>
  <c r="BI111"/>
  <c r="BH111"/>
  <c r="BG111"/>
  <c r="BE111"/>
  <c r="T111"/>
  <c r="R111"/>
  <c r="P111"/>
  <c r="BI106"/>
  <c r="BH106"/>
  <c r="BG106"/>
  <c r="BE106"/>
  <c r="T106"/>
  <c r="T105"/>
  <c r="R106"/>
  <c r="R105"/>
  <c r="P106"/>
  <c r="P105"/>
  <c r="BI101"/>
  <c r="BH101"/>
  <c r="BG101"/>
  <c r="BE101"/>
  <c r="T101"/>
  <c r="R101"/>
  <c r="P101"/>
  <c r="BI98"/>
  <c r="BH98"/>
  <c r="BG98"/>
  <c r="BE98"/>
  <c r="T98"/>
  <c r="R98"/>
  <c r="P98"/>
  <c r="BI94"/>
  <c r="BH94"/>
  <c r="BG94"/>
  <c r="BE94"/>
  <c r="T94"/>
  <c r="R94"/>
  <c r="P94"/>
  <c r="BI91"/>
  <c r="BH91"/>
  <c r="BG91"/>
  <c r="BE91"/>
  <c r="T91"/>
  <c r="R91"/>
  <c r="P91"/>
  <c r="F82"/>
  <c r="E80"/>
  <c r="F52"/>
  <c r="E50"/>
  <c r="J24"/>
  <c r="E24"/>
  <c r="J85"/>
  <c r="J23"/>
  <c r="J21"/>
  <c r="E21"/>
  <c r="J84"/>
  <c r="J20"/>
  <c r="J18"/>
  <c r="E18"/>
  <c r="F85"/>
  <c r="J17"/>
  <c r="J15"/>
  <c r="E15"/>
  <c r="F84"/>
  <c r="J14"/>
  <c r="J12"/>
  <c r="J82"/>
  <c r="E7"/>
  <c r="E48"/>
  <c i="2" r="J37"/>
  <c r="J36"/>
  <c i="1" r="AY55"/>
  <c i="2" r="J35"/>
  <c i="1" r="AX55"/>
  <c i="2" r="BI188"/>
  <c r="BH188"/>
  <c r="BG188"/>
  <c r="BE188"/>
  <c r="T188"/>
  <c r="T187"/>
  <c r="R188"/>
  <c r="R187"/>
  <c r="P188"/>
  <c r="P187"/>
  <c r="BI181"/>
  <c r="BH181"/>
  <c r="BG181"/>
  <c r="BE181"/>
  <c r="T181"/>
  <c r="R181"/>
  <c r="P181"/>
  <c r="BI177"/>
  <c r="BH177"/>
  <c r="BG177"/>
  <c r="BE177"/>
  <c r="T177"/>
  <c r="R177"/>
  <c r="P177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61"/>
  <c r="BH161"/>
  <c r="BG161"/>
  <c r="BE161"/>
  <c r="T161"/>
  <c r="R161"/>
  <c r="P161"/>
  <c r="BI156"/>
  <c r="BH156"/>
  <c r="BG156"/>
  <c r="BE156"/>
  <c r="T156"/>
  <c r="T155"/>
  <c r="R156"/>
  <c r="R155"/>
  <c r="P156"/>
  <c r="P155"/>
  <c r="BI152"/>
  <c r="BH152"/>
  <c r="BG152"/>
  <c r="BE152"/>
  <c r="T152"/>
  <c r="R152"/>
  <c r="P152"/>
  <c r="BI149"/>
  <c r="BH149"/>
  <c r="BG149"/>
  <c r="BE149"/>
  <c r="T149"/>
  <c r="R149"/>
  <c r="P149"/>
  <c r="BI145"/>
  <c r="BH145"/>
  <c r="BG145"/>
  <c r="BE145"/>
  <c r="T145"/>
  <c r="R145"/>
  <c r="P145"/>
  <c r="BI142"/>
  <c r="BH142"/>
  <c r="BG142"/>
  <c r="BE142"/>
  <c r="T142"/>
  <c r="R142"/>
  <c r="P142"/>
  <c r="BI137"/>
  <c r="BH137"/>
  <c r="BG137"/>
  <c r="BE137"/>
  <c r="T137"/>
  <c r="R137"/>
  <c r="P137"/>
  <c r="BI133"/>
  <c r="BH133"/>
  <c r="BG133"/>
  <c r="BE133"/>
  <c r="T133"/>
  <c r="R133"/>
  <c r="P133"/>
  <c r="BI128"/>
  <c r="BH128"/>
  <c r="BG128"/>
  <c r="BE128"/>
  <c r="T128"/>
  <c r="R128"/>
  <c r="P128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3"/>
  <c r="BH113"/>
  <c r="BG113"/>
  <c r="BE113"/>
  <c r="T113"/>
  <c r="R113"/>
  <c r="P113"/>
  <c r="BI109"/>
  <c r="BH109"/>
  <c r="BG109"/>
  <c r="BE109"/>
  <c r="T109"/>
  <c r="R109"/>
  <c r="P109"/>
  <c r="BI105"/>
  <c r="BH105"/>
  <c r="BG105"/>
  <c r="BE105"/>
  <c r="T105"/>
  <c r="R105"/>
  <c r="P105"/>
  <c r="BI101"/>
  <c r="BH101"/>
  <c r="BG101"/>
  <c r="BE101"/>
  <c r="T101"/>
  <c r="R101"/>
  <c r="P101"/>
  <c r="BI97"/>
  <c r="BH97"/>
  <c r="BG97"/>
  <c r="BE97"/>
  <c r="T97"/>
  <c r="R97"/>
  <c r="P97"/>
  <c r="BI93"/>
  <c r="BH93"/>
  <c r="BG93"/>
  <c r="BE93"/>
  <c r="T93"/>
  <c r="R93"/>
  <c r="P93"/>
  <c r="F84"/>
  <c r="E82"/>
  <c r="F52"/>
  <c r="E50"/>
  <c r="J24"/>
  <c r="E24"/>
  <c r="J87"/>
  <c r="J23"/>
  <c r="J21"/>
  <c r="E21"/>
  <c r="J54"/>
  <c r="J20"/>
  <c r="J18"/>
  <c r="E18"/>
  <c r="F87"/>
  <c r="J17"/>
  <c r="J15"/>
  <c r="E15"/>
  <c r="F86"/>
  <c r="J14"/>
  <c r="J12"/>
  <c r="J84"/>
  <c r="E7"/>
  <c r="E80"/>
  <c i="1" r="L50"/>
  <c r="AM50"/>
  <c r="AM49"/>
  <c r="L49"/>
  <c r="AM47"/>
  <c r="L47"/>
  <c r="L45"/>
  <c r="L44"/>
  <c i="2" r="BK93"/>
  <c i="3" r="J101"/>
  <c i="2" r="BK124"/>
  <c i="3" r="J221"/>
  <c i="2" r="BK161"/>
  <c i="3" r="J230"/>
  <c r="BK148"/>
  <c i="2" r="J177"/>
  <c i="3" r="BK142"/>
  <c i="4" r="BK185"/>
  <c i="3" r="J138"/>
  <c i="4" r="J128"/>
  <c r="BK110"/>
  <c i="3" r="J111"/>
  <c i="4" r="J122"/>
  <c i="5" r="BK93"/>
  <c i="4" r="BK191"/>
  <c i="2" r="J101"/>
  <c i="4" r="J169"/>
  <c i="5" r="BK103"/>
  <c i="3" r="J118"/>
  <c i="4" r="BK154"/>
  <c i="3" r="J192"/>
  <c i="2" r="BK188"/>
  <c i="3" r="BK98"/>
  <c i="4" r="BK132"/>
  <c i="3" r="J126"/>
  <c i="4" r="J154"/>
  <c r="BK94"/>
  <c i="2" r="J121"/>
  <c i="3" r="BK175"/>
  <c i="4" r="J200"/>
  <c i="3" r="J152"/>
  <c i="4" r="J179"/>
  <c i="2" r="BK105"/>
  <c i="3" r="J182"/>
  <c r="BK111"/>
  <c i="4" r="J197"/>
  <c i="5" r="J93"/>
  <c i="2" r="J172"/>
  <c i="3" r="BK91"/>
  <c r="BK145"/>
  <c i="2" r="BK113"/>
  <c i="3" r="J227"/>
  <c i="4" r="BK203"/>
  <c i="2" r="BK101"/>
  <c i="3" r="BK115"/>
  <c i="4" r="J203"/>
  <c i="2" r="BK152"/>
  <c r="J142"/>
  <c i="3" r="BK224"/>
  <c i="4" r="BK122"/>
  <c i="2" r="BK133"/>
  <c i="3" r="J215"/>
  <c i="4" r="J132"/>
  <c r="J102"/>
  <c i="2" r="J93"/>
  <c i="4" r="BK90"/>
  <c i="2" r="J133"/>
  <c i="3" r="J142"/>
  <c i="4" r="J118"/>
  <c i="3" r="BK189"/>
  <c r="BK230"/>
  <c r="BK122"/>
  <c r="BK168"/>
  <c i="4" r="J114"/>
  <c i="2" r="BK128"/>
  <c i="3" r="J212"/>
  <c i="4" r="J185"/>
  <c i="5" r="BK106"/>
  <c i="4" r="J182"/>
  <c i="2" r="J149"/>
  <c i="4" r="J157"/>
  <c i="2" r="J145"/>
  <c r="BK181"/>
  <c i="5" r="BK109"/>
  <c i="3" r="BK130"/>
  <c r="BK94"/>
  <c i="2" r="J188"/>
  <c r="J137"/>
  <c i="3" r="J161"/>
  <c r="BK186"/>
  <c i="2" r="BK156"/>
  <c i="4" r="J94"/>
  <c i="2" r="BK164"/>
  <c i="4" r="BK116"/>
  <c i="3" r="J186"/>
  <c i="4" r="BK142"/>
  <c i="2" r="BK177"/>
  <c i="4" r="BK200"/>
  <c i="5" r="J97"/>
  <c i="3" r="J91"/>
  <c i="2" r="BK121"/>
  <c i="3" r="J158"/>
  <c i="5" r="J112"/>
  <c i="4" r="J116"/>
  <c i="3" r="J199"/>
  <c i="4" r="BK151"/>
  <c i="5" r="J106"/>
  <c i="3" r="BK152"/>
  <c r="BK212"/>
  <c i="2" r="BK142"/>
  <c i="3" r="J98"/>
  <c i="4" r="BK182"/>
  <c i="2" r="BK109"/>
  <c i="4" r="J163"/>
  <c i="5" r="J109"/>
  <c i="2" r="J118"/>
  <c i="4" r="J125"/>
  <c r="BK118"/>
  <c i="3" r="J94"/>
  <c i="4" r="BK128"/>
  <c i="2" r="J161"/>
  <c i="3" r="J134"/>
  <c i="4" r="BK206"/>
  <c i="2" r="J181"/>
  <c i="4" r="BK86"/>
  <c i="3" r="BK209"/>
  <c i="4" r="J194"/>
  <c i="1" r="AS54"/>
  <c i="4" r="BK125"/>
  <c i="2" r="J152"/>
  <c i="4" r="J206"/>
  <c i="3" r="BK215"/>
  <c i="4" r="BK194"/>
  <c i="3" r="BK158"/>
  <c r="BK221"/>
  <c i="4" r="J160"/>
  <c i="5" r="BK97"/>
  <c i="2" r="BK97"/>
  <c i="3" r="BK178"/>
  <c i="4" r="J172"/>
  <c i="2" r="J164"/>
  <c i="4" r="J151"/>
  <c r="J110"/>
  <c i="3" r="J155"/>
  <c i="4" r="BK169"/>
  <c i="3" r="J171"/>
  <c i="4" r="J136"/>
  <c i="5" r="BK100"/>
  <c i="4" r="J166"/>
  <c i="5" r="J89"/>
  <c i="3" r="BK227"/>
  <c i="2" r="J168"/>
  <c i="4" r="BK157"/>
  <c r="J106"/>
  <c r="J142"/>
  <c i="3" r="BK126"/>
  <c i="4" r="J148"/>
  <c i="3" r="J206"/>
  <c i="4" r="J90"/>
  <c i="3" r="J189"/>
  <c i="4" r="J176"/>
  <c i="2" r="BK168"/>
  <c i="3" r="J165"/>
  <c r="BK118"/>
  <c i="4" r="BK176"/>
  <c i="5" r="BK85"/>
  <c i="3" r="BK199"/>
  <c i="4" r="J191"/>
  <c i="5" r="J100"/>
  <c i="3" r="J122"/>
  <c i="4" r="BK145"/>
  <c i="3" r="J224"/>
  <c i="4" r="J98"/>
  <c i="3" r="BK182"/>
  <c i="4" r="BK102"/>
  <c i="5" r="BK115"/>
  <c i="3" r="J115"/>
  <c i="5" r="J115"/>
  <c i="4" r="BK136"/>
  <c r="BK179"/>
  <c i="2" r="J97"/>
  <c i="3" r="BK171"/>
  <c i="5" r="BK112"/>
  <c i="4" r="BK166"/>
  <c i="3" r="BK206"/>
  <c i="4" r="J188"/>
  <c i="2" r="J113"/>
  <c r="BK118"/>
  <c i="3" r="BK192"/>
  <c i="4" r="BK106"/>
  <c i="2" r="BK149"/>
  <c i="3" r="J195"/>
  <c i="4" r="BK188"/>
  <c r="J145"/>
  <c i="3" r="BK138"/>
  <c i="5" r="BK89"/>
  <c i="3" r="BK161"/>
  <c i="2" r="J156"/>
  <c i="3" r="J106"/>
  <c i="2" r="BK145"/>
  <c i="3" r="BK195"/>
  <c r="BK106"/>
  <c i="4" r="J86"/>
  <c i="2" r="BK172"/>
  <c i="3" r="BK101"/>
  <c i="4" r="BK163"/>
  <c i="3" r="BK155"/>
  <c i="4" r="BK114"/>
  <c i="2" r="J124"/>
  <c i="3" r="J168"/>
  <c i="4" r="BK172"/>
  <c i="2" r="J128"/>
  <c i="3" r="BK165"/>
  <c i="2" r="J105"/>
  <c i="3" r="J130"/>
  <c i="4" r="BK197"/>
  <c i="3" r="J209"/>
  <c i="5" r="J103"/>
  <c i="4" r="BK148"/>
  <c i="3" r="J178"/>
  <c i="4" r="BK160"/>
  <c i="5" r="J85"/>
  <c i="3" r="J145"/>
  <c i="4" r="BK98"/>
  <c i="2" r="J109"/>
  <c i="3" r="J148"/>
  <c i="2" r="BK137"/>
  <c i="3" r="J175"/>
  <c r="BK134"/>
  <c i="2" l="1" r="P92"/>
  <c r="R132"/>
  <c r="R160"/>
  <c r="R117"/>
  <c r="BK160"/>
  <c r="J160"/>
  <c r="J67"/>
  <c i="3" r="R110"/>
  <c r="T121"/>
  <c i="2" r="T92"/>
  <c r="P167"/>
  <c i="3" r="P137"/>
  <c i="4" r="BK135"/>
  <c r="J135"/>
  <c r="J62"/>
  <c i="2" r="P141"/>
  <c r="P160"/>
  <c i="3" r="P198"/>
  <c i="4" r="R175"/>
  <c i="3" r="BK90"/>
  <c r="J90"/>
  <c r="J61"/>
  <c r="T110"/>
  <c r="P181"/>
  <c i="4" r="R85"/>
  <c i="3" r="P121"/>
  <c r="T181"/>
  <c i="4" r="BK85"/>
  <c r="J85"/>
  <c r="J61"/>
  <c i="2" r="BK117"/>
  <c r="J117"/>
  <c r="J62"/>
  <c r="T167"/>
  <c i="3" r="R137"/>
  <c i="4" r="T85"/>
  <c i="2" r="BK92"/>
  <c r="BK91"/>
  <c r="BK132"/>
  <c r="J132"/>
  <c r="J64"/>
  <c i="3" r="T137"/>
  <c i="4" r="P175"/>
  <c i="2" r="T117"/>
  <c r="BK176"/>
  <c r="J176"/>
  <c r="J69"/>
  <c i="4" r="T175"/>
  <c i="2" r="P117"/>
  <c r="BK167"/>
  <c r="J167"/>
  <c r="J68"/>
  <c i="3" r="BK198"/>
  <c r="J198"/>
  <c r="J68"/>
  <c i="4" r="R135"/>
  <c i="2" r="T141"/>
  <c r="T176"/>
  <c i="3" r="T90"/>
  <c r="T89"/>
  <c r="R198"/>
  <c r="P90"/>
  <c r="P89"/>
  <c r="P110"/>
  <c r="P109"/>
  <c r="BK181"/>
  <c r="J181"/>
  <c r="J67"/>
  <c i="4" r="P85"/>
  <c i="5" r="BK88"/>
  <c r="J88"/>
  <c r="J62"/>
  <c i="2" r="R141"/>
  <c r="P176"/>
  <c i="3" r="R90"/>
  <c r="R89"/>
  <c r="BK121"/>
  <c r="J121"/>
  <c r="J65"/>
  <c r="R121"/>
  <c i="4" r="BK175"/>
  <c r="J175"/>
  <c r="J63"/>
  <c i="2" r="P132"/>
  <c r="P131"/>
  <c r="R167"/>
  <c i="3" r="BK110"/>
  <c r="R181"/>
  <c i="4" r="P135"/>
  <c i="5" r="P88"/>
  <c r="P84"/>
  <c r="P83"/>
  <c r="P82"/>
  <c i="1" r="AU58"/>
  <c i="2" r="R92"/>
  <c r="R91"/>
  <c r="T132"/>
  <c r="T131"/>
  <c r="T160"/>
  <c i="3" r="BK137"/>
  <c r="J137"/>
  <c r="J66"/>
  <c i="4" r="T135"/>
  <c i="5" r="R88"/>
  <c r="R84"/>
  <c r="R83"/>
  <c r="R82"/>
  <c i="2" r="BK141"/>
  <c r="J141"/>
  <c r="J65"/>
  <c r="R176"/>
  <c i="3" r="T198"/>
  <c i="5" r="T88"/>
  <c r="T84"/>
  <c r="T83"/>
  <c r="T82"/>
  <c i="2" r="BK155"/>
  <c r="J155"/>
  <c r="J66"/>
  <c i="3" r="BK105"/>
  <c r="J105"/>
  <c r="J62"/>
  <c i="2" r="BK187"/>
  <c r="J187"/>
  <c r="J70"/>
  <c i="5" r="BK84"/>
  <c r="J84"/>
  <c r="J61"/>
  <c i="4" r="BK84"/>
  <c r="BK83"/>
  <c r="J83"/>
  <c r="J59"/>
  <c i="5" r="F54"/>
  <c r="J55"/>
  <c r="J76"/>
  <c r="F79"/>
  <c r="BF112"/>
  <c r="E72"/>
  <c r="BF85"/>
  <c r="BF89"/>
  <c r="BF100"/>
  <c r="BF109"/>
  <c r="J54"/>
  <c r="BF93"/>
  <c r="BF97"/>
  <c r="BF106"/>
  <c r="BF115"/>
  <c r="BF103"/>
  <c i="4" r="BF160"/>
  <c r="J54"/>
  <c r="J80"/>
  <c r="BF106"/>
  <c r="J77"/>
  <c r="BF142"/>
  <c r="BF154"/>
  <c r="BF157"/>
  <c r="BF179"/>
  <c r="BF114"/>
  <c r="BF122"/>
  <c r="F54"/>
  <c r="BF197"/>
  <c r="BF203"/>
  <c i="3" r="BK89"/>
  <c r="J89"/>
  <c r="J60"/>
  <c i="4" r="E48"/>
  <c r="BF98"/>
  <c r="BF118"/>
  <c r="BF191"/>
  <c r="BF176"/>
  <c r="BF188"/>
  <c r="BF136"/>
  <c r="BF185"/>
  <c r="BF128"/>
  <c r="BF145"/>
  <c r="BF148"/>
  <c r="BF200"/>
  <c r="BF206"/>
  <c i="3" r="J110"/>
  <c r="J64"/>
  <c i="4" r="BF169"/>
  <c r="BF182"/>
  <c r="BF125"/>
  <c r="BF151"/>
  <c r="BF116"/>
  <c r="BF163"/>
  <c r="BF194"/>
  <c r="F55"/>
  <c r="BF86"/>
  <c r="BF132"/>
  <c r="BF90"/>
  <c r="BF94"/>
  <c r="BF102"/>
  <c r="BF110"/>
  <c r="BF166"/>
  <c r="BF172"/>
  <c i="2" r="J92"/>
  <c r="J61"/>
  <c i="3" r="BF130"/>
  <c r="E78"/>
  <c r="BF111"/>
  <c r="BF126"/>
  <c r="BF142"/>
  <c r="J55"/>
  <c r="J54"/>
  <c r="J52"/>
  <c r="BF98"/>
  <c r="F54"/>
  <c r="BF91"/>
  <c r="BF155"/>
  <c r="F55"/>
  <c i="2" r="J91"/>
  <c r="J60"/>
  <c i="3" r="BF94"/>
  <c r="BF101"/>
  <c r="BF118"/>
  <c r="BF134"/>
  <c r="BF138"/>
  <c r="BF152"/>
  <c r="BF158"/>
  <c r="BF182"/>
  <c r="BF186"/>
  <c r="BF199"/>
  <c r="BF209"/>
  <c r="BF221"/>
  <c r="BF224"/>
  <c r="BF122"/>
  <c r="BF161"/>
  <c r="BF165"/>
  <c r="BF175"/>
  <c r="BF206"/>
  <c r="BF212"/>
  <c r="BF215"/>
  <c r="BF230"/>
  <c r="BF106"/>
  <c r="BF115"/>
  <c r="BF145"/>
  <c r="BF168"/>
  <c r="BF178"/>
  <c r="BF192"/>
  <c r="BF148"/>
  <c r="BF171"/>
  <c r="BF189"/>
  <c r="BF195"/>
  <c r="BF227"/>
  <c i="2" r="J55"/>
  <c r="BF105"/>
  <c r="BF164"/>
  <c r="BF97"/>
  <c r="BF128"/>
  <c r="E48"/>
  <c r="BF137"/>
  <c r="BF156"/>
  <c r="BF188"/>
  <c r="BF118"/>
  <c r="J52"/>
  <c r="BF101"/>
  <c r="BF133"/>
  <c r="BF161"/>
  <c r="F54"/>
  <c r="BF93"/>
  <c r="BF145"/>
  <c r="BF149"/>
  <c r="BF152"/>
  <c r="J86"/>
  <c r="BF142"/>
  <c r="F55"/>
  <c r="BF109"/>
  <c r="BF168"/>
  <c r="BF172"/>
  <c r="BF113"/>
  <c r="BF121"/>
  <c r="BF124"/>
  <c r="BF177"/>
  <c r="BF181"/>
  <c r="F36"/>
  <c i="1" r="BC55"/>
  <c i="2" r="F37"/>
  <c i="1" r="BD55"/>
  <c i="4" r="J33"/>
  <c i="1" r="AV57"/>
  <c i="2" r="J33"/>
  <c i="1" r="AV55"/>
  <c i="3" r="F35"/>
  <c i="1" r="BB56"/>
  <c i="2" r="F35"/>
  <c i="1" r="BB55"/>
  <c i="4" r="F37"/>
  <c i="1" r="BD57"/>
  <c i="3" r="F33"/>
  <c i="1" r="AZ56"/>
  <c i="3" r="F36"/>
  <c i="1" r="BC56"/>
  <c i="5" r="F35"/>
  <c i="1" r="BB58"/>
  <c i="5" r="J33"/>
  <c i="1" r="AV58"/>
  <c i="5" r="F37"/>
  <c i="1" r="BD58"/>
  <c i="5" r="F36"/>
  <c i="1" r="BC58"/>
  <c i="3" r="F37"/>
  <c i="1" r="BD56"/>
  <c i="3" r="J33"/>
  <c i="1" r="AV56"/>
  <c i="2" r="F33"/>
  <c i="1" r="AZ55"/>
  <c i="5" r="F33"/>
  <c i="1" r="AZ58"/>
  <c i="4" r="F33"/>
  <c i="1" r="AZ57"/>
  <c i="4" r="F36"/>
  <c i="1" r="BC57"/>
  <c i="4" r="F35"/>
  <c i="1" r="BB57"/>
  <c i="4" l="1" r="T84"/>
  <c r="T83"/>
  <c i="3" r="P88"/>
  <c i="1" r="AU56"/>
  <c i="2" r="T91"/>
  <c r="T90"/>
  <c i="4" r="R84"/>
  <c r="R83"/>
  <c i="3" r="R109"/>
  <c r="R88"/>
  <c r="BK109"/>
  <c r="J109"/>
  <c r="J63"/>
  <c r="T109"/>
  <c r="T88"/>
  <c i="2" r="R131"/>
  <c r="R90"/>
  <c i="4" r="P84"/>
  <c r="P83"/>
  <c i="1" r="AU57"/>
  <c i="2" r="P91"/>
  <c r="P90"/>
  <c i="1" r="AU55"/>
  <c i="2" r="BK131"/>
  <c r="J131"/>
  <c r="J63"/>
  <c i="5" r="BK83"/>
  <c r="BK82"/>
  <c r="J82"/>
  <c i="4" r="J84"/>
  <c r="J60"/>
  <c i="3" r="BK88"/>
  <c r="J88"/>
  <c i="2" r="BK90"/>
  <c r="J90"/>
  <c r="J59"/>
  <c r="J34"/>
  <c i="1" r="AW55"/>
  <c r="AT55"/>
  <c r="AZ54"/>
  <c r="AV54"/>
  <c r="AK29"/>
  <c i="4" r="J34"/>
  <c i="1" r="AW57"/>
  <c r="AT57"/>
  <c i="5" r="J30"/>
  <c i="1" r="AG58"/>
  <c i="2" r="F34"/>
  <c i="1" r="BA55"/>
  <c i="4" r="F34"/>
  <c i="1" r="BA57"/>
  <c i="3" r="J30"/>
  <c i="1" r="AG56"/>
  <c r="BC54"/>
  <c r="W32"/>
  <c i="3" r="F34"/>
  <c i="1" r="BA56"/>
  <c i="3" r="J34"/>
  <c i="1" r="AW56"/>
  <c r="AT56"/>
  <c i="5" r="F34"/>
  <c i="1" r="BA58"/>
  <c i="4" r="J30"/>
  <c i="1" r="AG57"/>
  <c i="5" r="J34"/>
  <c i="1" r="AW58"/>
  <c r="AT58"/>
  <c r="AN58"/>
  <c r="BB54"/>
  <c r="W31"/>
  <c r="BD54"/>
  <c r="W33"/>
  <c i="5" l="1" r="J83"/>
  <c r="J60"/>
  <c r="J59"/>
  <c i="1" r="AN57"/>
  <c i="5" r="J39"/>
  <c i="1" r="AN56"/>
  <c i="4" r="J39"/>
  <c i="3" r="J59"/>
  <c r="J39"/>
  <c i="1" r="AU54"/>
  <c r="W29"/>
  <c r="AY54"/>
  <c r="AX54"/>
  <c r="BA54"/>
  <c r="W30"/>
  <c i="2" r="J30"/>
  <c i="1" r="AG55"/>
  <c r="AG54"/>
  <c r="AK26"/>
  <c i="2" l="1" r="J39"/>
  <c i="1" r="AN55"/>
  <c r="AW54"/>
  <c r="AK30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<sst xmlns="http://schemas.openxmlformats.org/spreadsheetml/2006/main">
  <si>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</si>
  <si>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</si>
  <si>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</si>
  <si>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</si>
  <si>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</si>
  <si>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{63a543f6-834a-403e-b333-46b90e5be3ba}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</si>
  <si>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</si>
  <si>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</si>
  <si>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</si>
  <si>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</si>
  <si>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</si>
  <si>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</si>
  <si>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</si>
  <si>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</si>
  <si>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BH-639210009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</si>
  <si>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</si>
  <si>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</si>
  <si>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Kralice nad Oslavou oprava bytu</t>
  </si>
  <si>
    <t>KSO:</t>
  </si>
  <si>
    <t/>
  </si>
  <si>
    <t>CC-CZ:</t>
  </si>
  <si>
    <t>Místo:</t>
  </si>
  <si>
    <t xml:space="preserve"> </t>
  </si>
  <si>
    <t>Datum:</t>
  </si>
  <si>
    <t>2. 1. 2023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</si>
  <si>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</si>
  <si>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</si>
  <si>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</si>
  <si>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</si>
  <si>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</si>
  <si>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</si>
  <si>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</si>
  <si>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</si>
  <si>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</si>
  <si>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</si>
  <si>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</si>
  <si>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</si>
  <si>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</si>
  <si>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</si>
  <si>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</si>
  <si>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</si>
  <si>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</si>
  <si>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</si>
  <si>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</si>
  <si>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</si>
  <si>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</si>
  <si>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</si>
  <si>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</si>
  <si>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</si>
  <si>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</si>
  <si>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</si>
  <si>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</si>
  <si>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</si>
  <si>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</si>
  <si>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</si>
  <si>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</si>
  <si>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</si>
  <si>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</si>
  <si>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</si>
  <si>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</si>
  <si>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</si>
  <si>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</si>
  <si>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</si>
  <si>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</si>
  <si>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</si>
  <si>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</si>
  <si>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</si>
  <si>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</si>
  <si>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</si>
  <si>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</si>
  <si>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</si>
  <si>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</si>
  <si>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</si>
  <si>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</si>
  <si>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BH 01</t>
  </si>
  <si>
    <t>Demontáže D2.3.3</t>
  </si>
  <si>
    <t>STA</t>
  </si>
  <si>
    <t>1</t>
  </si>
  <si>
    <t>{2a3bb54f-0f5b-4df5-b07c-2e3ded7a3192}</t>
  </si>
  <si>
    <t>BH 02</t>
  </si>
  <si>
    <t>ASŘ D2.3.3</t>
  </si>
  <si>
    <t>{c0f9ccf9-1a42-48bf-8570-567a242ce044}</t>
  </si>
  <si>
    <t>BH 03</t>
  </si>
  <si>
    <t>ZTI D2.3.3</t>
  </si>
  <si>
    <t>{87fcadf5-553b-4de3-9661-7f18af786614}</t>
  </si>
  <si>
    <t>BH 04</t>
  </si>
  <si>
    <t>Elektro - vybavení bytu D.2.22a.6 dodaávky byt s 15%DPH</t>
  </si>
  <si>
    <t>{76f5493b-b791-4f2d-833e-2ec3a2fc7041}</t>
  </si>
  <si>
    <t>KRYCÍ LIST SOUPISU PRACÍ</t>
  </si>
  <si>
    <t>Objekt:</t>
  </si>
  <si>
    <t>BH 01 - Demontáže D2.3.3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</si>
  <si>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</si>
  <si>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</si>
  <si>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</si>
  <si>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</si>
  <si>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</si>
  <si>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</si>
  <si>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</si>
  <si>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</si>
  <si>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</si>
  <si>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</si>
  <si>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</si>
  <si>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</si>
  <si>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</si>
  <si>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</si>
  <si>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</si>
  <si>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</si>
  <si>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</si>
  <si>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</si>
  <si>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</si>
  <si>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</si>
  <si>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</si>
  <si>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</si>
  <si>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</si>
  <si>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</si>
  <si>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</si>
  <si>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</si>
  <si>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</si>
  <si>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</si>
  <si>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</si>
  <si>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</si>
  <si>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</si>
  <si>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</si>
  <si>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</si>
  <si>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23</t>
  </si>
  <si>
    <t>K</t>
  </si>
  <si>
    <t>965042141</t>
  </si>
  <si>
    <t>Bourání podkladů pod dlažby nebo mazanin betonových nebo z litého asfaltu tl do 100 mm pl přes 4 m2</t>
  </si>
  <si>
    <t>m3</t>
  </si>
  <si>
    <t>CS ÚRS 2023 01</t>
  </si>
  <si>
    <t>16</t>
  </si>
  <si>
    <t>2</t>
  </si>
  <si>
    <t>440063507</t>
  </si>
  <si>
    <t>PP</t>
  </si>
  <si>
    <t>Bourání mazanin betonových nebo z litého asfaltu tl. do 100 mm, plochy přes 4 m2</t>
  </si>
  <si>
    <t>Online PSC</t>
  </si>
  <si>
    <t>https://podminky.urs.cz/item/CS_URS_2023_01/965042141</t>
  </si>
  <si>
    <t>VV</t>
  </si>
  <si>
    <t>10,9*0,1"1P11"</t>
  </si>
  <si>
    <t>25</t>
  </si>
  <si>
    <t>965082923</t>
  </si>
  <si>
    <t>Odstranění násypů pod podlahami tl do 100 mm pl přes 2 m2</t>
  </si>
  <si>
    <t>4</t>
  </si>
  <si>
    <t>-100477523</t>
  </si>
  <si>
    <t>Odstranění násypu pod podlahami nebo ochranného násypu na střechách tl. do 100 mm, plochy přes 2 m2</t>
  </si>
  <si>
    <t>https://podminky.urs.cz/item/CS_URS_2023_01/965082923</t>
  </si>
  <si>
    <t>7</t>
  </si>
  <si>
    <t>974031142</t>
  </si>
  <si>
    <t>Vysekání rýh ve zdivu cihelném hl do 70 mm š do 70 mm</t>
  </si>
  <si>
    <t>m</t>
  </si>
  <si>
    <t>-2072732654</t>
  </si>
  <si>
    <t>Vysekání rýh ve zdivu cihelném na maltu vápennou nebo vápenocementovou do hl. 70 mm a šířky do 70 mm</t>
  </si>
  <si>
    <t>https://podminky.urs.cz/item/CS_URS_2023_01/974031142</t>
  </si>
  <si>
    <t>2,5+4+3+1,5+3+2,5*2+2"TZI DN 50 + SV/TUV"</t>
  </si>
  <si>
    <t>6</t>
  </si>
  <si>
    <t>974031153</t>
  </si>
  <si>
    <t>Vysekání rýh ve zdivu cihelném hl do 100 mm š do 100 mm</t>
  </si>
  <si>
    <t>-1378992039</t>
  </si>
  <si>
    <t>Vysekání rýh ve zdivu cihelném na maltu vápennou nebo vápenocementovou do hl. 100 mm a šířky do 100 mm</t>
  </si>
  <si>
    <t>https://podminky.urs.cz/item/CS_URS_2023_01/974031153</t>
  </si>
  <si>
    <t>1+2,5+7"ZTI DN75 1P07, 1P11, 0P09"</t>
  </si>
  <si>
    <t>5</t>
  </si>
  <si>
    <t>974031164</t>
  </si>
  <si>
    <t>Vysekání rýh ve zdivu cihelném hl do 150 mm š do 150 mm</t>
  </si>
  <si>
    <t>1046639878</t>
  </si>
  <si>
    <t>Vysekání rýh ve zdivu cihelném na maltu vápennou nebo vápenocementovou do hl. 150 mm a šířky do 150 mm</t>
  </si>
  <si>
    <t>https://podminky.urs.cz/item/CS_URS_2023_01/974031164</t>
  </si>
  <si>
    <t>3+1,5"ZTI DN 110 1P12, 1P02 a 1P11"</t>
  </si>
  <si>
    <t>8</t>
  </si>
  <si>
    <t>977151117</t>
  </si>
  <si>
    <t>Jádrové vrty diamantovými korunkami do stavebních materiálů D přes 80 do 90 mm</t>
  </si>
  <si>
    <t>-1297483097</t>
  </si>
  <si>
    <t>Jádrové vrty diamantovými korunkami do stavebních materiálů (železobetonu, betonu, cihel, obkladů, dlažeb, kamene) průměru přes 80 do 90 mm</t>
  </si>
  <si>
    <t>https://podminky.urs.cz/item/CS_URS_2023_01/977151117</t>
  </si>
  <si>
    <t>0,3+0,7"strop pro S2 + SV mezi patry"</t>
  </si>
  <si>
    <t>997</t>
  </si>
  <si>
    <t>Přesun sutě</t>
  </si>
  <si>
    <t>997013211</t>
  </si>
  <si>
    <t>Vnitrostaveništní doprava suti a vybouraných hmot pro budovy v do 6 m ručně</t>
  </si>
  <si>
    <t>t</t>
  </si>
  <si>
    <t>-325251540</t>
  </si>
  <si>
    <t>Vnitrostaveništní doprava suti a vybouraných hmot vodorovně do 50 m svisle ručně pro budovy a haly výšky do 6 m</t>
  </si>
  <si>
    <t>https://podminky.urs.cz/item/CS_URS_2023_01/997013211</t>
  </si>
  <si>
    <t>997013501</t>
  </si>
  <si>
    <t>Odvoz suti a vybouraných hmot na skládku nebo meziskládku do 1 km se složením</t>
  </si>
  <si>
    <t>-2006285287</t>
  </si>
  <si>
    <t>Odvoz suti a vybouraných hmot na skládku nebo meziskládku se složením, na vzdálenost do 1 km</t>
  </si>
  <si>
    <t>https://podminky.urs.cz/item/CS_URS_2023_01/997013501</t>
  </si>
  <si>
    <t>3</t>
  </si>
  <si>
    <t>997013509</t>
  </si>
  <si>
    <t>Příplatek k odvozu suti a vybouraných hmot na skládku ZKD 1 km přes 1 km</t>
  </si>
  <si>
    <t>-549880427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</si>
  <si>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</si>
  <si>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</si>
  <si>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8,263*7 'Přepočtené koeficientem množství</t>
  </si>
  <si>
    <t>997013631</t>
  </si>
  <si>
    <t>Poplatek za uložení na skládce (skládkovné) stavebního odpadu směsného kód odpadu 17 09 04</t>
  </si>
  <si>
    <t>2003739972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</si>
  <si>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</si>
  <si>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</si>
  <si>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PSV</t>
  </si>
  <si>
    <t>Práce a dodávky PSV</t>
  </si>
  <si>
    <t>721</t>
  </si>
  <si>
    <t>Zdravotechnika - vnitřní kanalizace</t>
  </si>
  <si>
    <t>721140806</t>
  </si>
  <si>
    <t>Demontáž potrubí litinové DN přes 100 do 200</t>
  </si>
  <si>
    <t>1847463232</t>
  </si>
  <si>
    <t>Demontáž potrubí z litinových trub odpadních nebo dešťových přes 100 do DN 200</t>
  </si>
  <si>
    <t>https://podminky.urs.cz/item/CS_URS_2023_01/721140806</t>
  </si>
  <si>
    <t>5+7+4"1P12+1P11+Suterén"</t>
  </si>
  <si>
    <t>10</t>
  </si>
  <si>
    <t>721171808</t>
  </si>
  <si>
    <t>Demontáž potrubí z PVC D přes 75 do 114</t>
  </si>
  <si>
    <t>260707900</t>
  </si>
  <si>
    <t>Demontáž potrubí z novodurových trub odpadních nebo připojovacích přes 75 do D 114</t>
  </si>
  <si>
    <t>https://podminky.urs.cz/item/CS_URS_2023_01/721171808</t>
  </si>
  <si>
    <t>2,5+7+4"1P07+0P09+1P11"</t>
  </si>
  <si>
    <t>725</t>
  </si>
  <si>
    <t>Zdravotechnika - zařizovací předměty</t>
  </si>
  <si>
    <t>14</t>
  </si>
  <si>
    <t>725110811</t>
  </si>
  <si>
    <t>Demontáž klozetů splachovací s nádrží</t>
  </si>
  <si>
    <t>soubor</t>
  </si>
  <si>
    <t>-976948587</t>
  </si>
  <si>
    <t>Demontáž klozetů splachovacích s nádrží nebo tlakovým splachovačem</t>
  </si>
  <si>
    <t>https://podminky.urs.cz/item/CS_URS_2023_01/725110811</t>
  </si>
  <si>
    <t>11</t>
  </si>
  <si>
    <t>725210821</t>
  </si>
  <si>
    <t>Demontáž umyvadel bez výtokových armatur</t>
  </si>
  <si>
    <t>693026068</t>
  </si>
  <si>
    <t>Demontáž umyvadel bez výtokových armatur umyvadel</t>
  </si>
  <si>
    <t>https://podminky.urs.cz/item/CS_URS_2023_01/725210821</t>
  </si>
  <si>
    <t>1+1"1P11+0P09"</t>
  </si>
  <si>
    <t>12</t>
  </si>
  <si>
    <t>725220841</t>
  </si>
  <si>
    <t>Demontáž van ocelová rohová</t>
  </si>
  <si>
    <t>-1939476008</t>
  </si>
  <si>
    <t>Demontáž van ocelových rohových</t>
  </si>
  <si>
    <t>https://podminky.urs.cz/item/CS_URS_2023_01/725220841</t>
  </si>
  <si>
    <t>13</t>
  </si>
  <si>
    <t>725820801</t>
  </si>
  <si>
    <t>Demontáž baterie nástěnné do G 3 / 4</t>
  </si>
  <si>
    <t>2077179635</t>
  </si>
  <si>
    <t>Demontáž baterií nástěnných do G 3/4</t>
  </si>
  <si>
    <t>https://podminky.urs.cz/item/CS_URS_2023_01/725820801</t>
  </si>
  <si>
    <t>762</t>
  </si>
  <si>
    <t>Konstrukce tesařské</t>
  </si>
  <si>
    <t>24</t>
  </si>
  <si>
    <t>762521812</t>
  </si>
  <si>
    <t>Demontáž podlah bez polštářů z prken nebo fošen tloušťky přes 32 mm</t>
  </si>
  <si>
    <t>m2</t>
  </si>
  <si>
    <t>1538422220</t>
  </si>
  <si>
    <t>Demontáž podlah bez polštářů z prken nebo fošen tl. přes 32 mm</t>
  </si>
  <si>
    <t>https://podminky.urs.cz/item/CS_URS_2023_01/762521812</t>
  </si>
  <si>
    <t>10,9"1P11"</t>
  </si>
  <si>
    <t>766</t>
  </si>
  <si>
    <t>Konstrukce truhlářské</t>
  </si>
  <si>
    <t>17</t>
  </si>
  <si>
    <t>766812820</t>
  </si>
  <si>
    <t>Demontáž kuchyňských linek dřevěných nebo kovových dl do 1,5 m</t>
  </si>
  <si>
    <t>kus</t>
  </si>
  <si>
    <t>2122739545</t>
  </si>
  <si>
    <t>Demontáž kuchyňských linek dřevěných nebo kovových včetně skříněk uchycených na stěně, délky do 1500 mm</t>
  </si>
  <si>
    <t>https://podminky.urs.cz/item/CS_URS_2023_01/766812820</t>
  </si>
  <si>
    <t>18</t>
  </si>
  <si>
    <t>766812840</t>
  </si>
  <si>
    <t>Demontáž kuchyňských linek dřevěných nebo kovových dl přes 1,8 do 2,1 m</t>
  </si>
  <si>
    <t>1475236606</t>
  </si>
  <si>
    <t>Demontáž kuchyňských linek dřevěných nebo kovových včetně skříněk uchycených na stěně, délky přes 1800 do 2100 mm</t>
  </si>
  <si>
    <t>https://podminky.urs.cz/item/CS_URS_2023_01/766812840</t>
  </si>
  <si>
    <t>771</t>
  </si>
  <si>
    <t>Podlahy z dlaždic</t>
  </si>
  <si>
    <t>22</t>
  </si>
  <si>
    <t>771471810</t>
  </si>
  <si>
    <t>Demontáž soklíků z dlaždic keramických kladených do malty rovných</t>
  </si>
  <si>
    <t>611615256</t>
  </si>
  <si>
    <t>https://podminky.urs.cz/item/CS_URS_2023_01/771471810</t>
  </si>
  <si>
    <t>2,95*2+3,68*2-0,6*2"1P11"</t>
  </si>
  <si>
    <t>19</t>
  </si>
  <si>
    <t>771571810</t>
  </si>
  <si>
    <t>Demontáž podlah z dlaždic keramických kladených do malty</t>
  </si>
  <si>
    <t>1960859323</t>
  </si>
  <si>
    <t>https://podminky.urs.cz/item/CS_URS_2023_01/771571810</t>
  </si>
  <si>
    <t>10,9"1P11!</t>
  </si>
  <si>
    <t>776</t>
  </si>
  <si>
    <t>Podlahy povlakové</t>
  </si>
  <si>
    <t>20</t>
  </si>
  <si>
    <t>776201811</t>
  </si>
  <si>
    <t>Demontáž lepených povlakových podlah bez podložky ručně</t>
  </si>
  <si>
    <t>-899219622</t>
  </si>
  <si>
    <t>Demontáž povlakových podlahovin lepených ručně bez podložky</t>
  </si>
  <si>
    <t>https://podminky.urs.cz/item/CS_URS_2023_01/776201811</t>
  </si>
  <si>
    <t>5,7+13,9"1P01+1P07"</t>
  </si>
  <si>
    <t>776410811</t>
  </si>
  <si>
    <t>Odstranění soklíků a lišt pryžových nebo plastových</t>
  </si>
  <si>
    <t>2075147684</t>
  </si>
  <si>
    <t>Demontáž soklíků nebo lišt pryžových nebo plastových</t>
  </si>
  <si>
    <t>https://podminky.urs.cz/item/CS_URS_2023_01/776410811</t>
  </si>
  <si>
    <t>3*2+4,62*2-*0,8"1P07"</t>
  </si>
  <si>
    <t>0,98*2+(3+0,15+2,39)*2-0,6-0,8*2-2,44"1P01"</t>
  </si>
  <si>
    <t>Součet</t>
  </si>
  <si>
    <t>781</t>
  </si>
  <si>
    <t>Dokončovací práce - obklady</t>
  </si>
  <si>
    <t>781471810</t>
  </si>
  <si>
    <t>Demontáž obkladů z obkladaček keramických kladených do malty</t>
  </si>
  <si>
    <t>326072987</t>
  </si>
  <si>
    <t>Demontáž obkladů z dlaždic keramických kladených do malty</t>
  </si>
  <si>
    <t>https://podminky.urs.cz/item/CS_URS_2023_01/781471810</t>
  </si>
  <si>
    <t>1,7*1,5"1P07"</t>
  </si>
  <si>
    <t>2,95*1,8+3,86*2"1P11"</t>
  </si>
  <si>
    <t>1,2*1,5"1P12"</t>
  </si>
  <si>
    <t>0,6*1,5"0P09"</t>
  </si>
  <si>
    <t>BH 02 - ASŘ D2.3.3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</si>
  <si>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</si>
  <si>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</si>
  <si>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</si>
  <si>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>Úpravy povrchů, podlahy a osazování výplní</t>
  </si>
  <si>
    <t>611315202</t>
  </si>
  <si>
    <t>Vápenná hrubá omítka malých ploch přes 0,09 do 0,25 m2 na stropech</t>
  </si>
  <si>
    <t>1541461119</t>
  </si>
  <si>
    <t>Vápenná omítka jednotlivých malých ploch hrubá na stropech, plochy jednotlivě přes 0,09 do 0,25 m2</t>
  </si>
  <si>
    <t>https://podminky.urs.cz/item/CS_URS_2023_01/611315202</t>
  </si>
  <si>
    <t>612135101</t>
  </si>
  <si>
    <t>Hrubá výplň rýh ve stěnách maltou jakékoli šířky rýhy</t>
  </si>
  <si>
    <t>-496599650</t>
  </si>
  <si>
    <t>Hrubá výplň rýh maltou jakékoli šířky rýhy ve stěnách</t>
  </si>
  <si>
    <t>https://podminky.urs.cz/item/CS_URS_2023_01/612135101</t>
  </si>
  <si>
    <t>21*0,07+10,5*0,1+4,5*0,15</t>
  </si>
  <si>
    <t>612315101</t>
  </si>
  <si>
    <t>Vápenná hrubá omítka rýh ve stěnách š do 150 mm</t>
  </si>
  <si>
    <t>1719991437</t>
  </si>
  <si>
    <t>Vápenná omítka rýh hrubá ve stěnách, šířky rýhy do 150 mm</t>
  </si>
  <si>
    <t>https://podminky.urs.cz/item/CS_URS_2023_01/612315101</t>
  </si>
  <si>
    <t>631311113</t>
  </si>
  <si>
    <t>Mazanina tl přes 50 do 80 mm z betonu prostého bez zvýšených nároků na prostředí tř. C 12/15</t>
  </si>
  <si>
    <t>-1600584453</t>
  </si>
  <si>
    <t>Mazanina z betonu prostého bez zvýšených nároků na prostředí tl. přes 50 do 80 mm tř. C 12/15</t>
  </si>
  <si>
    <t>https://podminky.urs.cz/item/CS_URS_2023_01/631311113</t>
  </si>
  <si>
    <t>10,9*0,06"1P11"</t>
  </si>
  <si>
    <t>998</t>
  </si>
  <si>
    <t>Přesun hmot</t>
  </si>
  <si>
    <t>998018001</t>
  </si>
  <si>
    <t>Přesun hmot ruční pro budovy v do 6 m</t>
  </si>
  <si>
    <t>-874067073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</si>
  <si>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</si>
  <si>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</si>
  <si>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711</t>
  </si>
  <si>
    <t>Izolace proti vodě, vlhkosti a plynům</t>
  </si>
  <si>
    <t>711141559</t>
  </si>
  <si>
    <t>Provedení izolace proti zemní vlhkosti pásy přitavením vodorovné NAIP</t>
  </si>
  <si>
    <t>-30934907</t>
  </si>
  <si>
    <t>Provedení izolace proti zemní vlhkosti pásy přitavením NAIP na ploše vodorovné V</t>
  </si>
  <si>
    <t>https://podminky.urs.cz/item/CS_URS_2023_01/711141559</t>
  </si>
  <si>
    <t>10,9"1P11 na cementotřískové desky pod betonovou mazaninu"</t>
  </si>
  <si>
    <t>M</t>
  </si>
  <si>
    <t>62832001</t>
  </si>
  <si>
    <t>pás asfaltový natavitelný oxidovaný tl 3,5mm typu V60 S35 s vložkou ze skleněné rohože, s jemnozrnným minerálním posypem</t>
  </si>
  <si>
    <t>32</t>
  </si>
  <si>
    <t>-1936816401</t>
  </si>
  <si>
    <t>10,9*1,1655 'Přepočtené koeficientem množství</t>
  </si>
  <si>
    <t>998711101</t>
  </si>
  <si>
    <t>Přesun hmot tonážní pro izolace proti vodě, vlhkosti a plynům v objektech v do 6 m</t>
  </si>
  <si>
    <t>-1158807829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</si>
  <si>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</si>
  <si>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</si>
  <si>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762511244</t>
  </si>
  <si>
    <t>Podlahové kce podkladové z desek OSB tl 18 mm na sraz šroubovaných</t>
  </si>
  <si>
    <t>-607823016</t>
  </si>
  <si>
    <t>Podlahové konstrukce podkladové z dřevoštěpkových desek OSB jednovrstvých šroubovaných na sraz, tloušťky desky 18 mm</t>
  </si>
  <si>
    <t>https://podminky.urs.cz/item/CS_URS_2023_01/762511244</t>
  </si>
  <si>
    <t>13,9+5,7"1P07+1P01 pod nové PVC na stávající prkenou podlahu"</t>
  </si>
  <si>
    <t>762523924</t>
  </si>
  <si>
    <t>Doplnění části podlah hoblovanými prkny tl do 32 mm pl jednotlivě přes 1 do 4 m2</t>
  </si>
  <si>
    <t>-1947282779</t>
  </si>
  <si>
    <t>Doplnění tesařské podlahy prkny nebo fošnami (materiál v ceně) tl. do 32 mm hoblovanými na sraz, plochy jednotlivě přes 1,00 do 4,00 m2</t>
  </si>
  <si>
    <t>https://podminky.urs.cz/item/CS_URS_2023_01/762523924</t>
  </si>
  <si>
    <t>1,8*0,5"1P07 po ZTI"</t>
  </si>
  <si>
    <t>762810124</t>
  </si>
  <si>
    <t>Záklop stropů z cementotřískových desek tl 18 mm na pero a drážku šroubovaných na trámy</t>
  </si>
  <si>
    <t>1053500811</t>
  </si>
  <si>
    <t>Záklop stropů z cementotřískových desek jednovrstvých šroubovaných na trámy na pero a drážku, tloušťky desky 18 mm</t>
  </si>
  <si>
    <t>https://podminky.urs.cz/item/CS_URS_2023_01/762810124</t>
  </si>
  <si>
    <t>10,9"1P11 pod hydroizolaci betonové mazaniny"</t>
  </si>
  <si>
    <t>39</t>
  </si>
  <si>
    <t>998762101</t>
  </si>
  <si>
    <t>Přesun hmot tonážní pro kce tesařské v objektech v do 6 m</t>
  </si>
  <si>
    <t>1242058513</t>
  </si>
  <si>
    <t>Přesun hmot pro konstrukce tesařské stanovený z hmotnosti přesunovaného materiálu vodorovná dopravní vzdálenost do 50 m v objektech výšky do 6 m</t>
  </si>
  <si>
    <t>https://podminky.urs.cz/item/CS_URS_2023_01/998762101</t>
  </si>
  <si>
    <t>771111011</t>
  </si>
  <si>
    <t>Vysátí podkladu před pokládkou dlažby</t>
  </si>
  <si>
    <t>439326183</t>
  </si>
  <si>
    <t>Příprava podkladu před provedením dlažby vysátí podlah</t>
  </si>
  <si>
    <t>https://podminky.urs.cz/item/CS_URS_2023_01/771111011</t>
  </si>
  <si>
    <t>771121011</t>
  </si>
  <si>
    <t>Nátěr penetrační na podlahu</t>
  </si>
  <si>
    <t>1965670292</t>
  </si>
  <si>
    <t>Příprava podkladu před provedením dlažby nátěr penetrační na podlahu</t>
  </si>
  <si>
    <t>https://podminky.urs.cz/item/CS_URS_2023_01/771121011</t>
  </si>
  <si>
    <t>771151011</t>
  </si>
  <si>
    <t>Samonivelační stěrka podlah pevnosti 20 MPa tl 3 mm</t>
  </si>
  <si>
    <t>-489880158</t>
  </si>
  <si>
    <t>Příprava podkladu před provedením dlažby samonivelační stěrka min.pevnosti 20 MPa, tloušťky do 3 mm</t>
  </si>
  <si>
    <t>https://podminky.urs.cz/item/CS_URS_2023_01/771151011</t>
  </si>
  <si>
    <t>771474112</t>
  </si>
  <si>
    <t>Montáž soklů z dlaždic keramických rovných flexibilní lepidlo v přes 65 do 90 mm</t>
  </si>
  <si>
    <t>1578531716</t>
  </si>
  <si>
    <t>Montáž soklů z dlaždic keramických lepených flexibilním lepidlem rovných, výšky přes 65 do 90 mm</t>
  </si>
  <si>
    <t>https://podminky.urs.cz/item/CS_URS_2023_01/771474112</t>
  </si>
  <si>
    <t>2,95*2+3,68*2</t>
  </si>
  <si>
    <t>59761338</t>
  </si>
  <si>
    <t>sokl-dlažba keramická slinutá hladká do interiéru i exteriéru 445x85mm</t>
  </si>
  <si>
    <t>1578602527</t>
  </si>
  <si>
    <t>13,26*2,475 'Přepočtené koeficientem množství</t>
  </si>
  <si>
    <t>771574111</t>
  </si>
  <si>
    <t>Montáž podlah keramických hladkých lepených flexibilním lepidlem do 9 ks/m2</t>
  </si>
  <si>
    <t>1051672837</t>
  </si>
  <si>
    <t>Montáž podlah z dlaždic keramických lepených flexibilním lepidlem maloformátových hladkých přes 6 do 9 ks/m2</t>
  </si>
  <si>
    <t>https://podminky.urs.cz/item/CS_URS_2023_01/771574111</t>
  </si>
  <si>
    <t>59761011</t>
  </si>
  <si>
    <t>dlažba keramická slinutá hladká do interiéru i exteriéru do 9ks/m2</t>
  </si>
  <si>
    <t>696484993</t>
  </si>
  <si>
    <t>10,9*1,1 'Přepočtené koeficientem množství</t>
  </si>
  <si>
    <t>771591115</t>
  </si>
  <si>
    <t>Podlahy spárování silikonem</t>
  </si>
  <si>
    <t>780254698</t>
  </si>
  <si>
    <t>Podlahy - dokončovací práce spárování silikonem</t>
  </si>
  <si>
    <t>https://podminky.urs.cz/item/CS_URS_2023_01/771591115</t>
  </si>
  <si>
    <t>771591221</t>
  </si>
  <si>
    <t>Izolace podlah fólií celoplošně lepená</t>
  </si>
  <si>
    <t>-1308005711</t>
  </si>
  <si>
    <t>Izolace podlahy pod dlažbu fólií v pásech celoplošně lepená</t>
  </si>
  <si>
    <t>https://podminky.urs.cz/item/CS_URS_2023_01/771591221</t>
  </si>
  <si>
    <t>771591241</t>
  </si>
  <si>
    <t>Izolace těsnícími pásy vnitřní kout</t>
  </si>
  <si>
    <t>-699269786</t>
  </si>
  <si>
    <t>Izolace podlahy pod dlažbu těsnícími izolačními pásy vnitřní kout</t>
  </si>
  <si>
    <t>https://podminky.urs.cz/item/CS_URS_2023_01/771591241</t>
  </si>
  <si>
    <t>771591264</t>
  </si>
  <si>
    <t>Izolace těsnícími pásy mezi podlahou a stěnou</t>
  </si>
  <si>
    <t>-655910716</t>
  </si>
  <si>
    <t>Izolace podlahy pod dlažbu těsnícími izolačními pásy mezi podlahou a stěnu</t>
  </si>
  <si>
    <t>https://podminky.urs.cz/item/CS_URS_2023_01/771591264</t>
  </si>
  <si>
    <t>771592011</t>
  </si>
  <si>
    <t>Čištění vnitřních ploch podlah nebo schodišť po položení dlažby chemickými prostředky</t>
  </si>
  <si>
    <t>162080828</t>
  </si>
  <si>
    <t>Čištění vnitřních ploch po položení dlažby podlah nebo schodišť chemickými prostředky</t>
  </si>
  <si>
    <t>https://podminky.urs.cz/item/CS_URS_2023_01/771592011</t>
  </si>
  <si>
    <t>38</t>
  </si>
  <si>
    <t>998771101</t>
  </si>
  <si>
    <t>Přesun hmot tonážní pro podlahy z dlaždic v objektech v do 6 m</t>
  </si>
  <si>
    <t>-1073940537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</si>
  <si>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</si>
  <si>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</si>
  <si>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776111311</t>
  </si>
  <si>
    <t>Vysátí podkladu povlakových podlah</t>
  </si>
  <si>
    <t>-423463229</t>
  </si>
  <si>
    <t>Příprava podkladu vysátí podlah</t>
  </si>
  <si>
    <t>https://podminky.urs.cz/item/CS_URS_2023_01/776111311</t>
  </si>
  <si>
    <t>33</t>
  </si>
  <si>
    <t>776121411</t>
  </si>
  <si>
    <t>Dvousložková penetrace dřevěného podkladu povlakových podlah</t>
  </si>
  <si>
    <t>-274216818</t>
  </si>
  <si>
    <t>Příprava podkladu penetrace dvousložková podlah na dřevo (špachtlováním)</t>
  </si>
  <si>
    <t>https://podminky.urs.cz/item/CS_URS_2023_01/776121411</t>
  </si>
  <si>
    <t>34</t>
  </si>
  <si>
    <t>776221111</t>
  </si>
  <si>
    <t>Lepení pásů z PVC standardním lepidlem</t>
  </si>
  <si>
    <t>-1970665580</t>
  </si>
  <si>
    <t>Montáž podlahovin z PVC lepením standardním lepidlem z pásů standardních</t>
  </si>
  <si>
    <t>https://podminky.urs.cz/item/CS_URS_2023_01/776221111</t>
  </si>
  <si>
    <t>35</t>
  </si>
  <si>
    <t>28411141</t>
  </si>
  <si>
    <t>PVC vinyl homogenní protiskluzná se vsypem a výztuž. vrstvou tl 2.00mm nášlapná vrstva 2.00mm, hořlavost Bfl-s1, třída zátěže 34/43, útlum 7dB, bodová zátěž ≤ 0.10mm, protiskluznost R10</t>
  </si>
  <si>
    <t>354879728</t>
  </si>
  <si>
    <t>19,6*1,1 'Přepočtené koeficientem množství</t>
  </si>
  <si>
    <t>36</t>
  </si>
  <si>
    <t>998776101</t>
  </si>
  <si>
    <t>Přesun hmot tonážní pro podlahy povlakové v objektech v do 6 m</t>
  </si>
  <si>
    <t>1228158923</t>
  </si>
  <si>
    <t>Přesun hmot pro podlahy povlakové stanovený z hmotnosti přesunovaného materiálu vodorovná dopravní vzdálenost do 50 m v objektech výšky do 6 m</t>
  </si>
  <si>
    <t>https://podminky.urs.cz/item/CS_URS_2023_01/998776101</t>
  </si>
  <si>
    <t>781111011</t>
  </si>
  <si>
    <t>Ometení (oprášení) stěny při přípravě podkladu</t>
  </si>
  <si>
    <t>1280657531</t>
  </si>
  <si>
    <t>Příprava podkladu před provedením obkladu oprášení (ometení) stěny</t>
  </si>
  <si>
    <t>https://podminky.urs.cz/item/CS_URS_2023_01/781111011</t>
  </si>
  <si>
    <t>2,95*2+3,68*2-0,9*1,1"1P11"</t>
  </si>
  <si>
    <t>3,62*0,6*0,9*0,6+1,95*1,6+0,7*1,6"1P07"</t>
  </si>
  <si>
    <t>781121011</t>
  </si>
  <si>
    <t>Nátěr penetrační na stěnu</t>
  </si>
  <si>
    <t>247837829</t>
  </si>
  <si>
    <t>Příprava podkladu před provedením obkladu nátěr penetrační na stěnu</t>
  </si>
  <si>
    <t>https://podminky.urs.cz/item/CS_URS_2023_01/781121011</t>
  </si>
  <si>
    <t>29</t>
  </si>
  <si>
    <t>781131112</t>
  </si>
  <si>
    <t>Izolace pod obklad nátěrem nebo stěrkou ve dvou vrstvách</t>
  </si>
  <si>
    <t>1338087502</t>
  </si>
  <si>
    <t>Izolace stěny pod obklad izolace nátěrem nebo stěrkou ve dvou vrstvách</t>
  </si>
  <si>
    <t>https://podminky.urs.cz/item/CS_URS_2023_01/781131112</t>
  </si>
  <si>
    <t>26</t>
  </si>
  <si>
    <t>781151031</t>
  </si>
  <si>
    <t>Celoplošné vyrovnání podkladu stěrkou tl 3 mm</t>
  </si>
  <si>
    <t>-1103566454</t>
  </si>
  <si>
    <t>Příprava podkladu před provedením obkladu celoplošné vyrovnání podkladu stěrkou, tloušťky 3 mm</t>
  </si>
  <si>
    <t>https://podminky.urs.cz/item/CS_URS_2023_01/781151031</t>
  </si>
  <si>
    <t>27</t>
  </si>
  <si>
    <t>781161021</t>
  </si>
  <si>
    <t>Montáž profilu ukončujícího rohového nebo vanového</t>
  </si>
  <si>
    <t>-1595571354</t>
  </si>
  <si>
    <t>Příprava podkladu před provedením obkladu montáž profilu ukončujícího profilu rohového, vanového</t>
  </si>
  <si>
    <t>https://podminky.urs.cz/item/CS_URS_2023_01/781161021</t>
  </si>
  <si>
    <t>3,68+2,95+1,2*2"1P11"</t>
  </si>
  <si>
    <t>1,6+1,8+0,7+1,6+3,62+0,6*2"1P07"</t>
  </si>
  <si>
    <t>28</t>
  </si>
  <si>
    <t>59054131</t>
  </si>
  <si>
    <t>profil ukončovací pro vnější hrany obkladů hliník leskle eloxovaný chromem 6x2500mm</t>
  </si>
  <si>
    <t>252333059</t>
  </si>
  <si>
    <t>19,55*1,1 'Přepočtené koeficientem množství</t>
  </si>
  <si>
    <t>30</t>
  </si>
  <si>
    <t>781474112</t>
  </si>
  <si>
    <t>Montáž obkladů vnitřních keramických hladkých přes 9 do 12 ks/m2 lepených flexibilním lepidlem</t>
  </si>
  <si>
    <t>617549758</t>
  </si>
  <si>
    <t>Montáž obkladů vnitřních stěn z dlaždic keramických lepených flexibilním lepidlem maloformátových hladkých přes 9 do 12 ks/m2</t>
  </si>
  <si>
    <t>https://podminky.urs.cz/item/CS_URS_2023_01/781474112</t>
  </si>
  <si>
    <t>31</t>
  </si>
  <si>
    <t>59761026</t>
  </si>
  <si>
    <t>obklad keramický hladký do 12ks/m2</t>
  </si>
  <si>
    <t>837775765</t>
  </si>
  <si>
    <t>19,483*1,1 'Přepočtené koeficientem množství</t>
  </si>
  <si>
    <t>37</t>
  </si>
  <si>
    <t>998781101</t>
  </si>
  <si>
    <t>Přesun hmot tonážní pro obklady keramické v objektech v do 6 m</t>
  </si>
  <si>
    <t>-443644253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</si>
  <si>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</si>
  <si>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</si>
  <si>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BH 03 - ZTI D2.3.3</t>
  </si>
  <si>
    <t xml:space="preserve">    722 - Zdravotechnika - vnitřní vodovod</t>
  </si>
  <si>
    <t>721174004</t>
  </si>
  <si>
    <t>Potrubí kanalizační z PP svodné DN 75</t>
  </si>
  <si>
    <t>-223040996</t>
  </si>
  <si>
    <t>Potrubí z trub polypropylenových svodné (ležaté) DN 75</t>
  </si>
  <si>
    <t>https://podminky.urs.cz/item/CS_URS_2023_01/721174004</t>
  </si>
  <si>
    <t>3,5+0,5+2,5"1P07+0P09+1P11"</t>
  </si>
  <si>
    <t>721174005</t>
  </si>
  <si>
    <t>Potrubí kanalizační z PP svodné DN 110</t>
  </si>
  <si>
    <t>-106549264</t>
  </si>
  <si>
    <t>Potrubí z trub polypropylenových svodné (ležaté) DN 110</t>
  </si>
  <si>
    <t>https://podminky.urs.cz/item/CS_URS_2023_01/721174005</t>
  </si>
  <si>
    <t>5+1+12"1P12 až 1P11, suterén"</t>
  </si>
  <si>
    <t>40</t>
  </si>
  <si>
    <t>721174024</t>
  </si>
  <si>
    <t>Potrubí kanalizační z PP odpadní DN 75</t>
  </si>
  <si>
    <t>240923560</t>
  </si>
  <si>
    <t>Potrubí z trub polypropylenových odpadní (svislé) DN 75</t>
  </si>
  <si>
    <t>https://podminky.urs.cz/item/CS_URS_2023_01/721174024</t>
  </si>
  <si>
    <t>7"z strop/podlaha 1P01 do suterénu přes 0P09"</t>
  </si>
  <si>
    <t>721174025</t>
  </si>
  <si>
    <t>Potrubí kanalizační z PP odpadní DN 110</t>
  </si>
  <si>
    <t>-1715502098</t>
  </si>
  <si>
    <t>Potrubí z trub polypropylenových odpadní (svislé) DN 110</t>
  </si>
  <si>
    <t>https://podminky.urs.cz/item/CS_URS_2023_01/721174025</t>
  </si>
  <si>
    <t>5"1P12"</t>
  </si>
  <si>
    <t>721174043</t>
  </si>
  <si>
    <t>Potrubí kanalizační z PP připojovací DN 50</t>
  </si>
  <si>
    <t>-1284412488</t>
  </si>
  <si>
    <t>Potrubí z trub polypropylenových připojovací DN 50</t>
  </si>
  <si>
    <t>https://podminky.urs.cz/item/CS_URS_2023_01/721174043</t>
  </si>
  <si>
    <t>3"1P11 - pračka"</t>
  </si>
  <si>
    <t>721174045</t>
  </si>
  <si>
    <t>Potrubí kanalizační z PP připojovací DN 110</t>
  </si>
  <si>
    <t>-2068464681</t>
  </si>
  <si>
    <t>Potrubí z trub polypropylenových připojovací DN 110</t>
  </si>
  <si>
    <t>https://podminky.urs.cz/item/CS_URS_2023_01/721174045</t>
  </si>
  <si>
    <t>0,5"WC 1P11</t>
  </si>
  <si>
    <t>721194104</t>
  </si>
  <si>
    <t>Vyvedení a upevnění odpadních výpustek DN 40</t>
  </si>
  <si>
    <t>-1245860177</t>
  </si>
  <si>
    <t>Vyměření přípojek na potrubí vyvedení a upevnění odpadních výpustek DN 40</t>
  </si>
  <si>
    <t>https://podminky.urs.cz/item/CS_URS_2023_01/721194104</t>
  </si>
  <si>
    <t>1+1+1"umyvadlo + pračka+myčka"</t>
  </si>
  <si>
    <t>41</t>
  </si>
  <si>
    <t>28615603</t>
  </si>
  <si>
    <t>čistící tvarovka odpadní PP DN 110 pro vysoké teploty</t>
  </si>
  <si>
    <t>952135425</t>
  </si>
  <si>
    <t>42</t>
  </si>
  <si>
    <t>28615602</t>
  </si>
  <si>
    <t>čistící tvarovka odpadní PP DN 75 pro vysoké teploty</t>
  </si>
  <si>
    <t>29150517</t>
  </si>
  <si>
    <t>721194105</t>
  </si>
  <si>
    <t>Vyvedení a upevnění odpadních výpustek DN 50</t>
  </si>
  <si>
    <t>-1249512311</t>
  </si>
  <si>
    <t>Vyměření přípojek na potrubí vyvedení a upevnění odpadních výpustek DN 50</t>
  </si>
  <si>
    <t>https://podminky.urs.cz/item/CS_URS_2023_01/721194105</t>
  </si>
  <si>
    <t>1"sprcha"</t>
  </si>
  <si>
    <t>721194109</t>
  </si>
  <si>
    <t>Vyvedení a upevnění odpadních výpustek DN 110</t>
  </si>
  <si>
    <t>1269493650</t>
  </si>
  <si>
    <t>Vyměření přípojek na potrubí vyvedení a upevnění odpadních výpustek DN 110</t>
  </si>
  <si>
    <t>https://podminky.urs.cz/item/CS_URS_2023_01/721194109</t>
  </si>
  <si>
    <t>721226512</t>
  </si>
  <si>
    <t>Zápachová uzávěrka podomítková pro pračku a myčku DN 50</t>
  </si>
  <si>
    <t>1835003528</t>
  </si>
  <si>
    <t>Zápachové uzávěrky podomítkové (Pe) s krycí deskou pro pračku a myčku DN 50</t>
  </si>
  <si>
    <t>https://podminky.urs.cz/item/CS_URS_2023_01/721226512</t>
  </si>
  <si>
    <t>721290111</t>
  </si>
  <si>
    <t>Zkouška těsnosti potrubí kanalizace vodou DN do 125</t>
  </si>
  <si>
    <t>-252208555</t>
  </si>
  <si>
    <t>Zkouška těsnosti kanalizace v objektech vodou do DN 125</t>
  </si>
  <si>
    <t>https://podminky.urs.cz/item/CS_URS_2023_01/721290111</t>
  </si>
  <si>
    <t>6,5+18+7+5+3+0,5+3+1</t>
  </si>
  <si>
    <t>998721101</t>
  </si>
  <si>
    <t>Přesun hmot tonážní pro vnitřní kanalizace v objektech v do 6 m</t>
  </si>
  <si>
    <t>-1927516529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</si>
  <si>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</si>
  <si>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</si>
  <si>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722</t>
  </si>
  <si>
    <t>Zdravotechnika - vnitřní vodovod</t>
  </si>
  <si>
    <t>722174003</t>
  </si>
  <si>
    <t>Potrubí vodovodní plastové PPR svar polyfúze PN 16 D 25x3,5 mm</t>
  </si>
  <si>
    <t>22616042</t>
  </si>
  <si>
    <t>Potrubí z plastových trubek z polypropylenu PPR svařovaných polyfúzně PN 16 (SDR 7,4) D 25 x 3,5</t>
  </si>
  <si>
    <t>https://podminky.urs.cz/item/CS_URS_2023_01/722174003</t>
  </si>
  <si>
    <t>2,5+3+1,5+3+4,5"TUV"</t>
  </si>
  <si>
    <t>5+4+3+1,5+3+4+3,5+7+9"SV"</t>
  </si>
  <si>
    <t>722181222</t>
  </si>
  <si>
    <t>Ochrana vodovodního potrubí přilepenými termoizolačními trubicemi z PE tl přes 6 do 9 mm DN přes 22 do 45 mm</t>
  </si>
  <si>
    <t>-1493437319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</si>
  <si>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</si>
  <si>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https://podminky.urs.cz/item/CS_URS_2023_01/722181222</t>
  </si>
  <si>
    <t>43</t>
  </si>
  <si>
    <t>722182012</t>
  </si>
  <si>
    <t>Podpůrný žlab pro potrubí D 25</t>
  </si>
  <si>
    <t>675453916</t>
  </si>
  <si>
    <t>Podpůrný žlab pro potrubí průměru D 25</t>
  </si>
  <si>
    <t>https://podminky.urs.cz/item/CS_URS_2023_01/722182012</t>
  </si>
  <si>
    <t>722190401</t>
  </si>
  <si>
    <t>Vyvedení a upevnění výpustku DN do 25</t>
  </si>
  <si>
    <t>1271817996</t>
  </si>
  <si>
    <t>Zřízení přípojek na potrubí vyvedení a upevnění výpustek do DN 25</t>
  </si>
  <si>
    <t>https://podminky.urs.cz/item/CS_URS_2023_01/722190401</t>
  </si>
  <si>
    <t>722213111</t>
  </si>
  <si>
    <t>Klapka přírubová zpětná DN 40 PN 16 do 200°C samočinná</t>
  </si>
  <si>
    <t>1189415403</t>
  </si>
  <si>
    <t>Armatury přírubové zpětné klapky samočinné PN 16 do 200°C (L 10 117 616) DN 40</t>
  </si>
  <si>
    <t>https://podminky.urs.cz/item/CS_URS_2023_01/722213111</t>
  </si>
  <si>
    <t>722220111</t>
  </si>
  <si>
    <t>Nástěnka pro výtokový ventil G 1/2" s jedním závitem</t>
  </si>
  <si>
    <t>255274033</t>
  </si>
  <si>
    <t>Armatury s jedním závitem nástěnky pro výtokový ventil G 1/2"</t>
  </si>
  <si>
    <t>https://podminky.urs.cz/item/CS_URS_2023_01/722220111</t>
  </si>
  <si>
    <t>722220112</t>
  </si>
  <si>
    <t>Nástěnka pro výtokový ventil G 3/4" s jedním závitem</t>
  </si>
  <si>
    <t>-282686061</t>
  </si>
  <si>
    <t>Armatury s jedním závitem nástěnky pro výtokový ventil G 3/4"</t>
  </si>
  <si>
    <t>https://podminky.urs.cz/item/CS_URS_2023_01/722220112</t>
  </si>
  <si>
    <t>722220132</t>
  </si>
  <si>
    <t>Nástěnka pro pevné trubky s plastovou vsuvkou k nalepení D 20xR 1/2 s jedním závitem</t>
  </si>
  <si>
    <t>-1642212422</t>
  </si>
  <si>
    <t>Armatury s jedním závitem nástěnky s plastovou vsuvkou k nalepení D 20 x R 1/2</t>
  </si>
  <si>
    <t>https://podminky.urs.cz/item/CS_URS_2023_01/722220132</t>
  </si>
  <si>
    <t>722224152</t>
  </si>
  <si>
    <t>Kulový kohout zahradní s vnějším závitem a páčkou PN 15, T 120°C G 1/2" - 3/4"</t>
  </si>
  <si>
    <t>-1303232101</t>
  </si>
  <si>
    <t>Armatury s jedním závitem ventily kulové zahradní uzávěry PN 15 do 120° C G 1/2" - 3/4"</t>
  </si>
  <si>
    <t>https://podminky.urs.cz/item/CS_URS_2023_01/722224152</t>
  </si>
  <si>
    <t>722224155</t>
  </si>
  <si>
    <t>Kulový kohout zahradní s vnějším závitem a páčkou PN 15, T 120°C G 5/4"</t>
  </si>
  <si>
    <t>385600056</t>
  </si>
  <si>
    <t>Armatury s jedním závitem ventily kulové zahradní uzávěry PN 15 do 120° C G 5/4"</t>
  </si>
  <si>
    <t>https://podminky.urs.cz/item/CS_URS_2023_01/722224155</t>
  </si>
  <si>
    <t>722290234</t>
  </si>
  <si>
    <t>Proplach a dezinfekce vodovodního potrubí DN do 80</t>
  </si>
  <si>
    <t>541202175</t>
  </si>
  <si>
    <t>Zkoušky, proplach a desinfekce vodovodního potrubí proplach a desinfekce vodovodního potrubí do DN 80</t>
  </si>
  <si>
    <t>https://podminky.urs.cz/item/CS_URS_2023_01/722290234</t>
  </si>
  <si>
    <t>998722101</t>
  </si>
  <si>
    <t>Přesun hmot tonážní pro vnitřní vodovod v objektech v do 6 m</t>
  </si>
  <si>
    <t>2015374968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</si>
  <si>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</si>
  <si>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</si>
  <si>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725112171</t>
  </si>
  <si>
    <t>Kombi klozet s hlubokým splachováním odpad vodorovný</t>
  </si>
  <si>
    <t>-1700238933</t>
  </si>
  <si>
    <t>Zařízení záchodů kombi klozety s hlubokým splachováním odpad vodorovný</t>
  </si>
  <si>
    <t>https://podminky.urs.cz/item/CS_URS_2023_01/725112171</t>
  </si>
  <si>
    <t>725211602</t>
  </si>
  <si>
    <t>Umyvadlo keramické bílé šířky 550 mm bez krytu na sifon připevněné na stěnu šrouby</t>
  </si>
  <si>
    <t>1932721934</t>
  </si>
  <si>
    <t>Umyvadla keramická bílá bez výtokových armatur připevněná na stěnu šrouby bez sloupu nebo krytu na sifon, šířka umyvadla 550 mm</t>
  </si>
  <si>
    <t>https://podminky.urs.cz/item/CS_URS_2023_01/725211602</t>
  </si>
  <si>
    <t>725241128</t>
  </si>
  <si>
    <t>Vanička sprchová akrylátová obdélníková 1200x900 mm</t>
  </si>
  <si>
    <t>499892685</t>
  </si>
  <si>
    <t>Sprchové vaničky akrylátové obdélníkové 1200x900 mm</t>
  </si>
  <si>
    <t>https://podminky.urs.cz/item/CS_URS_2023_01/725241128</t>
  </si>
  <si>
    <t>725244508</t>
  </si>
  <si>
    <t>Zástěna sprchová rohová rámová se skleněnou výplní tl. 4 a 5 mm dveře posuvné jednodílné vstup z čela na vaničku 1200x900 mm</t>
  </si>
  <si>
    <t>-169845397</t>
  </si>
  <si>
    <t>Sprchové dveře a zástěny zástěny sprchové rohové čtvercové/obdélníkové rámové se skleněnou výplní tl. 4 a 5 mm dveře posuvné jednodílné, vstup z čela, na vaničku 1200x900 mm</t>
  </si>
  <si>
    <t>https://podminky.urs.cz/item/CS_URS_2023_01/725244508</t>
  </si>
  <si>
    <t>725311111</t>
  </si>
  <si>
    <t>Dřez jednoduchý keramický se zápachovou uzávěrkou 590x450 mm</t>
  </si>
  <si>
    <t>-2047172325</t>
  </si>
  <si>
    <t>Dřezy bez výtokových armatur jednoduché se zápachovou uzávěrkou keramické 590x450 mm</t>
  </si>
  <si>
    <t>https://podminky.urs.cz/item/CS_URS_2023_01/725311111</t>
  </si>
  <si>
    <t>725822611</t>
  </si>
  <si>
    <t>Baterie umyvadlová stojánková páková bez výpusti</t>
  </si>
  <si>
    <t>-575526462</t>
  </si>
  <si>
    <t>Baterie umyvadlové stojánkové pákové bez výpusti</t>
  </si>
  <si>
    <t>https://podminky.urs.cz/item/CS_URS_2023_01/725822611</t>
  </si>
  <si>
    <t>725841312</t>
  </si>
  <si>
    <t>Baterie sprchová nástěnná páková</t>
  </si>
  <si>
    <t>220318515</t>
  </si>
  <si>
    <t>Baterie sprchové nástěnné pákové</t>
  </si>
  <si>
    <t>https://podminky.urs.cz/item/CS_URS_2023_01/725841312</t>
  </si>
  <si>
    <t>725861102</t>
  </si>
  <si>
    <t>Zápachová uzávěrka pro umyvadla DN 40</t>
  </si>
  <si>
    <t>2096861236</t>
  </si>
  <si>
    <t>Zápachové uzávěrky zařizovacích předmětů pro umyvadla DN 40</t>
  </si>
  <si>
    <t>https://podminky.urs.cz/item/CS_URS_2023_01/725861102</t>
  </si>
  <si>
    <t>725861311</t>
  </si>
  <si>
    <t>Zápachová uzávěrka pro umyvadla DN 40 s přípojkou pro pračku nebo myčku</t>
  </si>
  <si>
    <t>-1269457334</t>
  </si>
  <si>
    <t>Zápachové uzávěrky zařizovacích předmětů pro umyvadla s přípojkou pro pračku nebo myčku DN 40</t>
  </si>
  <si>
    <t>https://podminky.urs.cz/item/CS_URS_2023_01/725861311</t>
  </si>
  <si>
    <t>725861312</t>
  </si>
  <si>
    <t>Zápachová uzávěrka pro umyvadlo DN 40 podomítková</t>
  </si>
  <si>
    <t>1765174120</t>
  </si>
  <si>
    <t>Zápachové uzávěrky zařizovacích předmětů pro umyvadla podomítkové DN 40/50</t>
  </si>
  <si>
    <t>https://podminky.urs.cz/item/CS_URS_2023_01/725861312</t>
  </si>
  <si>
    <t>998725101</t>
  </si>
  <si>
    <t>Přesun hmot tonážní pro zařizovací předměty v objektech v do 6 m</t>
  </si>
  <si>
    <t>-172426309</t>
  </si>
  <si>
    <t>Přesun hmot pro zařizovací předměty stanovený z hmotnosti přesunovaného materiálu vodorovná dopravní vzdálenost do 50 m v objektech výšky do 6 m</t>
  </si>
  <si>
    <t>https://podminky.urs.cz/item/CS_URS_2023_01/998725101</t>
  </si>
  <si>
    <t>BH 04 - Elektro - vybavení bytu D.2.22a.6 dodaávky byt s 15%DPH</t>
  </si>
  <si>
    <t xml:space="preserve">    741 - Elektroinstalace - silnoproud</t>
  </si>
  <si>
    <t xml:space="preserve">      D1 - Svítidla</t>
  </si>
  <si>
    <t>741</t>
  </si>
  <si>
    <t>Elektroinstalace - silnoproud</t>
  </si>
  <si>
    <t>998741101</t>
  </si>
  <si>
    <t>Přesun hmot tonážní pro silnoproud v objektech v do 6 m</t>
  </si>
  <si>
    <t>-540354901</t>
  </si>
  <si>
    <t>Přesun hmot pro silnoproud stanovený z hmotnosti přesunovaného materiálu vodorovná dopravní vzdálenost do 50 m v objektech výšky do 6 m</t>
  </si>
  <si>
    <t>https://podminky.urs.cz/item/CS_URS_2023_01/998741101</t>
  </si>
  <si>
    <t>D1</t>
  </si>
  <si>
    <t>Svítidla</t>
  </si>
  <si>
    <t>741372021</t>
  </si>
  <si>
    <t>Montáž svítidlo LED interiérové přisazené nástěnné hranaté nebo kruhové do 0,09 m2 se zapojením vodičů</t>
  </si>
  <si>
    <t>2016717944</t>
  </si>
  <si>
    <t>Montáž svítidel s integrovaným zdrojem LED se zapojením vodičů interiérových přisazených nástěnných hranatých nebo kruhových, plochy do 0,09 m2</t>
  </si>
  <si>
    <t>https://podminky.urs.cz/item/CS_URS_2023_01/741372021</t>
  </si>
  <si>
    <t>741372022</t>
  </si>
  <si>
    <t>Montáž svítidlo LED interiérové přisazené nástěnné hranaté nebo kruhové přes 0,09 do 0,36 m2 se zapojením vodičů</t>
  </si>
  <si>
    <t>-330361762</t>
  </si>
  <si>
    <t>Montáž svítidel s integrovaným zdrojem LED se zapojením vodičů interiérových přisazených nástěnných hranatých nebo kruhových, plochy přes 0,09 do 0,36 m2</t>
  </si>
  <si>
    <t>https://podminky.urs.cz/item/CS_URS_2023_01/741372022</t>
  </si>
  <si>
    <t>741373178R</t>
  </si>
  <si>
    <t>N1 - NOUZOVÉ PŘISAZENÉ SVÍTIDLO LED 2W , IP65, S VLASTNÍM BATERIOVÝM ZDROJEM T=60MINUT, VČETNĚ PIKTOGRAMU, REF. TYP: Ontec S M2 302 M ST W</t>
  </si>
  <si>
    <t>ks</t>
  </si>
  <si>
    <t>-851527498</t>
  </si>
  <si>
    <t xml:space="preserve">1 </t>
  </si>
  <si>
    <t>741373179R</t>
  </si>
  <si>
    <t xml:space="preserve">N2 - NOUZOVÉ PŘISAZENÉ SVÍTIDLO LED 6,4W , IP65, S VLASTNÍM BATERIOVÝM ZDROJEM T=60MINUT, REF. TYP: iTECH  C1 302 M ST W</t>
  </si>
  <si>
    <t>-2100738401</t>
  </si>
  <si>
    <t>741373106R</t>
  </si>
  <si>
    <t xml:space="preserve">3 - LED PŘISAZENÉ SVÍTIDLO 26W, 3300lm, 4000K, IP44, REF. TYP: TRILUX  Montigo 1500 P 3300-840</t>
  </si>
  <si>
    <t>-1558672079</t>
  </si>
  <si>
    <t xml:space="preserve">3 - LED PŘISAZENÉ SVÍTIDLO 26W, 3300lm, 4000K, IP44, REF. </t>
  </si>
  <si>
    <t>13-6"odečet množství které nebude realizováno oproti TZ a výkresové části v m.č. 1P04, 1P06 a 1P09</t>
  </si>
  <si>
    <t>741373104R</t>
  </si>
  <si>
    <t xml:space="preserve">4 - LED PŘISAZENÉ SVÍTIDLO 13W, 1500lm, 4000K, IP44, REF. TYP: TRILUX  Montigo 600 P 1500-840</t>
  </si>
  <si>
    <t>-969854615</t>
  </si>
  <si>
    <t xml:space="preserve">4 - LED PŘISAZENÉ SVÍTIDLO 13W, 1500lm, 4000K, IP44, REF. </t>
  </si>
  <si>
    <t>741373105R</t>
  </si>
  <si>
    <t xml:space="preserve">5 - LED PŘISAZENÉ SVÍTIDLO 28W, 3900lm, 4000K, IP66, REF. TYP: TRILUX  Oleveon  F B1500 8000-840PC</t>
  </si>
  <si>
    <t>74721438</t>
  </si>
  <si>
    <t xml:space="preserve">5 - LED PŘISAZENÉ SVÍTIDLO 28W, 3900lm, 4000K, IP66, REF. </t>
  </si>
  <si>
    <t>741373121R</t>
  </si>
  <si>
    <t>LED pásek 13,5W , 12V, 4000K</t>
  </si>
  <si>
    <t>-2042479727</t>
  </si>
  <si>
    <t>741373128R</t>
  </si>
  <si>
    <t xml:space="preserve">Trafo 60W, 230V/12V - pro LED pásek </t>
  </si>
  <si>
    <t>1947460429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</si>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</sst>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65042141" TargetMode="External" /><Relationship Id="rId2" Type="http://schemas.openxmlformats.org/officeDocument/2006/relationships/hyperlink" Target="https://podminky.urs.cz/item/CS_URS_2023_01/965082923" TargetMode="External" /><Relationship Id="rId3" Type="http://schemas.openxmlformats.org/officeDocument/2006/relationships/hyperlink" Target="https://podminky.urs.cz/item/CS_URS_2023_01/974031142" TargetMode="External" /><Relationship Id="rId4" Type="http://schemas.openxmlformats.org/officeDocument/2006/relationships/hyperlink" Target="https://podminky.urs.cz/item/CS_URS_2023_01/974031153" TargetMode="External" /><Relationship Id="rId5" Type="http://schemas.openxmlformats.org/officeDocument/2006/relationships/hyperlink" Target="https://podminky.urs.cz/item/CS_URS_2023_01/974031164" TargetMode="External" /><Relationship Id="rId6" Type="http://schemas.openxmlformats.org/officeDocument/2006/relationships/hyperlink" Target="https://podminky.urs.cz/item/CS_URS_2023_01/977151117" TargetMode="External" /><Relationship Id="rId7" Type="http://schemas.openxmlformats.org/officeDocument/2006/relationships/hyperlink" Target="https://podminky.urs.cz/item/CS_URS_2023_01/997013211" TargetMode="External" /><Relationship Id="rId8" Type="http://schemas.openxmlformats.org/officeDocument/2006/relationships/hyperlink" Target="https://podminky.urs.cz/item/CS_URS_2023_01/997013501" TargetMode="External" /><Relationship Id="rId9" Type="http://schemas.openxmlformats.org/officeDocument/2006/relationships/hyperlink" Target="https://podminky.urs.cz/item/CS_URS_2023_01/997013509" TargetMode="External" /><Relationship Id="rId10" Type="http://schemas.openxmlformats.org/officeDocument/2006/relationships/hyperlink" Target="https://podminky.urs.cz/item/CS_URS_2023_01/997013631" TargetMode="External" /><Relationship Id="rId11" Type="http://schemas.openxmlformats.org/officeDocument/2006/relationships/hyperlink" Target="https://podminky.urs.cz/item/CS_URS_2023_01/721140806" TargetMode="External" /><Relationship Id="rId12" Type="http://schemas.openxmlformats.org/officeDocument/2006/relationships/hyperlink" Target="https://podminky.urs.cz/item/CS_URS_2023_01/721171808" TargetMode="External" /><Relationship Id="rId13" Type="http://schemas.openxmlformats.org/officeDocument/2006/relationships/hyperlink" Target="https://podminky.urs.cz/item/CS_URS_2023_01/725110811" TargetMode="External" /><Relationship Id="rId14" Type="http://schemas.openxmlformats.org/officeDocument/2006/relationships/hyperlink" Target="https://podminky.urs.cz/item/CS_URS_2023_01/725210821" TargetMode="External" /><Relationship Id="rId15" Type="http://schemas.openxmlformats.org/officeDocument/2006/relationships/hyperlink" Target="https://podminky.urs.cz/item/CS_URS_2023_01/725220841" TargetMode="External" /><Relationship Id="rId16" Type="http://schemas.openxmlformats.org/officeDocument/2006/relationships/hyperlink" Target="https://podminky.urs.cz/item/CS_URS_2023_01/725820801" TargetMode="External" /><Relationship Id="rId17" Type="http://schemas.openxmlformats.org/officeDocument/2006/relationships/hyperlink" Target="https://podminky.urs.cz/item/CS_URS_2023_01/762521812" TargetMode="External" /><Relationship Id="rId18" Type="http://schemas.openxmlformats.org/officeDocument/2006/relationships/hyperlink" Target="https://podminky.urs.cz/item/CS_URS_2023_01/766812820" TargetMode="External" /><Relationship Id="rId19" Type="http://schemas.openxmlformats.org/officeDocument/2006/relationships/hyperlink" Target="https://podminky.urs.cz/item/CS_URS_2023_01/766812840" TargetMode="External" /><Relationship Id="rId20" Type="http://schemas.openxmlformats.org/officeDocument/2006/relationships/hyperlink" Target="https://podminky.urs.cz/item/CS_URS_2023_01/771471810" TargetMode="External" /><Relationship Id="rId21" Type="http://schemas.openxmlformats.org/officeDocument/2006/relationships/hyperlink" Target="https://podminky.urs.cz/item/CS_URS_2023_01/771571810" TargetMode="External" /><Relationship Id="rId22" Type="http://schemas.openxmlformats.org/officeDocument/2006/relationships/hyperlink" Target="https://podminky.urs.cz/item/CS_URS_2023_01/776201811" TargetMode="External" /><Relationship Id="rId23" Type="http://schemas.openxmlformats.org/officeDocument/2006/relationships/hyperlink" Target="https://podminky.urs.cz/item/CS_URS_2023_01/776410811" TargetMode="External" /><Relationship Id="rId24" Type="http://schemas.openxmlformats.org/officeDocument/2006/relationships/hyperlink" Target="https://podminky.urs.cz/item/CS_URS_2023_01/781471810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1315202" TargetMode="External" /><Relationship Id="rId2" Type="http://schemas.openxmlformats.org/officeDocument/2006/relationships/hyperlink" Target="https://podminky.urs.cz/item/CS_URS_2023_01/612135101" TargetMode="External" /><Relationship Id="rId3" Type="http://schemas.openxmlformats.org/officeDocument/2006/relationships/hyperlink" Target="https://podminky.urs.cz/item/CS_URS_2023_01/612315101" TargetMode="External" /><Relationship Id="rId4" Type="http://schemas.openxmlformats.org/officeDocument/2006/relationships/hyperlink" Target="https://podminky.urs.cz/item/CS_URS_2023_01/631311113" TargetMode="External" /><Relationship Id="rId5" Type="http://schemas.openxmlformats.org/officeDocument/2006/relationships/hyperlink" Target="https://podminky.urs.cz/item/CS_URS_2023_01/998018001" TargetMode="External" /><Relationship Id="rId6" Type="http://schemas.openxmlformats.org/officeDocument/2006/relationships/hyperlink" Target="https://podminky.urs.cz/item/CS_URS_2023_01/711141559" TargetMode="External" /><Relationship Id="rId7" Type="http://schemas.openxmlformats.org/officeDocument/2006/relationships/hyperlink" Target="https://podminky.urs.cz/item/CS_URS_2023_01/998711101" TargetMode="External" /><Relationship Id="rId8" Type="http://schemas.openxmlformats.org/officeDocument/2006/relationships/hyperlink" Target="https://podminky.urs.cz/item/CS_URS_2023_01/762511244" TargetMode="External" /><Relationship Id="rId9" Type="http://schemas.openxmlformats.org/officeDocument/2006/relationships/hyperlink" Target="https://podminky.urs.cz/item/CS_URS_2023_01/762523924" TargetMode="External" /><Relationship Id="rId10" Type="http://schemas.openxmlformats.org/officeDocument/2006/relationships/hyperlink" Target="https://podminky.urs.cz/item/CS_URS_2023_01/762810124" TargetMode="External" /><Relationship Id="rId11" Type="http://schemas.openxmlformats.org/officeDocument/2006/relationships/hyperlink" Target="https://podminky.urs.cz/item/CS_URS_2023_01/998762101" TargetMode="External" /><Relationship Id="rId12" Type="http://schemas.openxmlformats.org/officeDocument/2006/relationships/hyperlink" Target="https://podminky.urs.cz/item/CS_URS_2023_01/771111011" TargetMode="External" /><Relationship Id="rId13" Type="http://schemas.openxmlformats.org/officeDocument/2006/relationships/hyperlink" Target="https://podminky.urs.cz/item/CS_URS_2023_01/771121011" TargetMode="External" /><Relationship Id="rId14" Type="http://schemas.openxmlformats.org/officeDocument/2006/relationships/hyperlink" Target="https://podminky.urs.cz/item/CS_URS_2023_01/771151011" TargetMode="External" /><Relationship Id="rId15" Type="http://schemas.openxmlformats.org/officeDocument/2006/relationships/hyperlink" Target="https://podminky.urs.cz/item/CS_URS_2023_01/771474112" TargetMode="External" /><Relationship Id="rId16" Type="http://schemas.openxmlformats.org/officeDocument/2006/relationships/hyperlink" Target="https://podminky.urs.cz/item/CS_URS_2023_01/771574111" TargetMode="External" /><Relationship Id="rId17" Type="http://schemas.openxmlformats.org/officeDocument/2006/relationships/hyperlink" Target="https://podminky.urs.cz/item/CS_URS_2023_01/771591115" TargetMode="External" /><Relationship Id="rId18" Type="http://schemas.openxmlformats.org/officeDocument/2006/relationships/hyperlink" Target="https://podminky.urs.cz/item/CS_URS_2023_01/771591221" TargetMode="External" /><Relationship Id="rId19" Type="http://schemas.openxmlformats.org/officeDocument/2006/relationships/hyperlink" Target="https://podminky.urs.cz/item/CS_URS_2023_01/771591241" TargetMode="External" /><Relationship Id="rId20" Type="http://schemas.openxmlformats.org/officeDocument/2006/relationships/hyperlink" Target="https://podminky.urs.cz/item/CS_URS_2023_01/771591264" TargetMode="External" /><Relationship Id="rId21" Type="http://schemas.openxmlformats.org/officeDocument/2006/relationships/hyperlink" Target="https://podminky.urs.cz/item/CS_URS_2023_01/771592011" TargetMode="External" /><Relationship Id="rId22" Type="http://schemas.openxmlformats.org/officeDocument/2006/relationships/hyperlink" Target="https://podminky.urs.cz/item/CS_URS_2023_01/998771101" TargetMode="External" /><Relationship Id="rId23" Type="http://schemas.openxmlformats.org/officeDocument/2006/relationships/hyperlink" Target="https://podminky.urs.cz/item/CS_URS_2023_01/776111311" TargetMode="External" /><Relationship Id="rId24" Type="http://schemas.openxmlformats.org/officeDocument/2006/relationships/hyperlink" Target="https://podminky.urs.cz/item/CS_URS_2023_01/776121411" TargetMode="External" /><Relationship Id="rId25" Type="http://schemas.openxmlformats.org/officeDocument/2006/relationships/hyperlink" Target="https://podminky.urs.cz/item/CS_URS_2023_01/776221111" TargetMode="External" /><Relationship Id="rId26" Type="http://schemas.openxmlformats.org/officeDocument/2006/relationships/hyperlink" Target="https://podminky.urs.cz/item/CS_URS_2023_01/998776101" TargetMode="External" /><Relationship Id="rId27" Type="http://schemas.openxmlformats.org/officeDocument/2006/relationships/hyperlink" Target="https://podminky.urs.cz/item/CS_URS_2023_01/781111011" TargetMode="External" /><Relationship Id="rId28" Type="http://schemas.openxmlformats.org/officeDocument/2006/relationships/hyperlink" Target="https://podminky.urs.cz/item/CS_URS_2023_01/781121011" TargetMode="External" /><Relationship Id="rId29" Type="http://schemas.openxmlformats.org/officeDocument/2006/relationships/hyperlink" Target="https://podminky.urs.cz/item/CS_URS_2023_01/781131112" TargetMode="External" /><Relationship Id="rId30" Type="http://schemas.openxmlformats.org/officeDocument/2006/relationships/hyperlink" Target="https://podminky.urs.cz/item/CS_URS_2023_01/781151031" TargetMode="External" /><Relationship Id="rId31" Type="http://schemas.openxmlformats.org/officeDocument/2006/relationships/hyperlink" Target="https://podminky.urs.cz/item/CS_URS_2023_01/781161021" TargetMode="External" /><Relationship Id="rId32" Type="http://schemas.openxmlformats.org/officeDocument/2006/relationships/hyperlink" Target="https://podminky.urs.cz/item/CS_URS_2023_01/781474112" TargetMode="External" /><Relationship Id="rId33" Type="http://schemas.openxmlformats.org/officeDocument/2006/relationships/hyperlink" Target="https://podminky.urs.cz/item/CS_URS_2023_01/99878110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21174004" TargetMode="External" /><Relationship Id="rId2" Type="http://schemas.openxmlformats.org/officeDocument/2006/relationships/hyperlink" Target="https://podminky.urs.cz/item/CS_URS_2023_01/721174005" TargetMode="External" /><Relationship Id="rId3" Type="http://schemas.openxmlformats.org/officeDocument/2006/relationships/hyperlink" Target="https://podminky.urs.cz/item/CS_URS_2023_01/721174024" TargetMode="External" /><Relationship Id="rId4" Type="http://schemas.openxmlformats.org/officeDocument/2006/relationships/hyperlink" Target="https://podminky.urs.cz/item/CS_URS_2023_01/721174025" TargetMode="External" /><Relationship Id="rId5" Type="http://schemas.openxmlformats.org/officeDocument/2006/relationships/hyperlink" Target="https://podminky.urs.cz/item/CS_URS_2023_01/721174043" TargetMode="External" /><Relationship Id="rId6" Type="http://schemas.openxmlformats.org/officeDocument/2006/relationships/hyperlink" Target="https://podminky.urs.cz/item/CS_URS_2023_01/721174045" TargetMode="External" /><Relationship Id="rId7" Type="http://schemas.openxmlformats.org/officeDocument/2006/relationships/hyperlink" Target="https://podminky.urs.cz/item/CS_URS_2023_01/721194104" TargetMode="External" /><Relationship Id="rId8" Type="http://schemas.openxmlformats.org/officeDocument/2006/relationships/hyperlink" Target="https://podminky.urs.cz/item/CS_URS_2023_01/721194105" TargetMode="External" /><Relationship Id="rId9" Type="http://schemas.openxmlformats.org/officeDocument/2006/relationships/hyperlink" Target="https://podminky.urs.cz/item/CS_URS_2023_01/721194109" TargetMode="External" /><Relationship Id="rId10" Type="http://schemas.openxmlformats.org/officeDocument/2006/relationships/hyperlink" Target="https://podminky.urs.cz/item/CS_URS_2023_01/721226512" TargetMode="External" /><Relationship Id="rId11" Type="http://schemas.openxmlformats.org/officeDocument/2006/relationships/hyperlink" Target="https://podminky.urs.cz/item/CS_URS_2023_01/721290111" TargetMode="External" /><Relationship Id="rId12" Type="http://schemas.openxmlformats.org/officeDocument/2006/relationships/hyperlink" Target="https://podminky.urs.cz/item/CS_URS_2023_01/998721101" TargetMode="External" /><Relationship Id="rId13" Type="http://schemas.openxmlformats.org/officeDocument/2006/relationships/hyperlink" Target="https://podminky.urs.cz/item/CS_URS_2023_01/722174003" TargetMode="External" /><Relationship Id="rId14" Type="http://schemas.openxmlformats.org/officeDocument/2006/relationships/hyperlink" Target="https://podminky.urs.cz/item/CS_URS_2023_01/722181222" TargetMode="External" /><Relationship Id="rId15" Type="http://schemas.openxmlformats.org/officeDocument/2006/relationships/hyperlink" Target="https://podminky.urs.cz/item/CS_URS_2023_01/722182012" TargetMode="External" /><Relationship Id="rId16" Type="http://schemas.openxmlformats.org/officeDocument/2006/relationships/hyperlink" Target="https://podminky.urs.cz/item/CS_URS_2023_01/722190401" TargetMode="External" /><Relationship Id="rId17" Type="http://schemas.openxmlformats.org/officeDocument/2006/relationships/hyperlink" Target="https://podminky.urs.cz/item/CS_URS_2023_01/722213111" TargetMode="External" /><Relationship Id="rId18" Type="http://schemas.openxmlformats.org/officeDocument/2006/relationships/hyperlink" Target="https://podminky.urs.cz/item/CS_URS_2023_01/722220111" TargetMode="External" /><Relationship Id="rId19" Type="http://schemas.openxmlformats.org/officeDocument/2006/relationships/hyperlink" Target="https://podminky.urs.cz/item/CS_URS_2023_01/722220112" TargetMode="External" /><Relationship Id="rId20" Type="http://schemas.openxmlformats.org/officeDocument/2006/relationships/hyperlink" Target="https://podminky.urs.cz/item/CS_URS_2023_01/722220132" TargetMode="External" /><Relationship Id="rId21" Type="http://schemas.openxmlformats.org/officeDocument/2006/relationships/hyperlink" Target="https://podminky.urs.cz/item/CS_URS_2023_01/722224152" TargetMode="External" /><Relationship Id="rId22" Type="http://schemas.openxmlformats.org/officeDocument/2006/relationships/hyperlink" Target="https://podminky.urs.cz/item/CS_URS_2023_01/722224155" TargetMode="External" /><Relationship Id="rId23" Type="http://schemas.openxmlformats.org/officeDocument/2006/relationships/hyperlink" Target="https://podminky.urs.cz/item/CS_URS_2023_01/722290234" TargetMode="External" /><Relationship Id="rId24" Type="http://schemas.openxmlformats.org/officeDocument/2006/relationships/hyperlink" Target="https://podminky.urs.cz/item/CS_URS_2023_01/998722101" TargetMode="External" /><Relationship Id="rId25" Type="http://schemas.openxmlformats.org/officeDocument/2006/relationships/hyperlink" Target="https://podminky.urs.cz/item/CS_URS_2023_01/725112171" TargetMode="External" /><Relationship Id="rId26" Type="http://schemas.openxmlformats.org/officeDocument/2006/relationships/hyperlink" Target="https://podminky.urs.cz/item/CS_URS_2023_01/725211602" TargetMode="External" /><Relationship Id="rId27" Type="http://schemas.openxmlformats.org/officeDocument/2006/relationships/hyperlink" Target="https://podminky.urs.cz/item/CS_URS_2023_01/725241128" TargetMode="External" /><Relationship Id="rId28" Type="http://schemas.openxmlformats.org/officeDocument/2006/relationships/hyperlink" Target="https://podminky.urs.cz/item/CS_URS_2023_01/725244508" TargetMode="External" /><Relationship Id="rId29" Type="http://schemas.openxmlformats.org/officeDocument/2006/relationships/hyperlink" Target="https://podminky.urs.cz/item/CS_URS_2023_01/725311111" TargetMode="External" /><Relationship Id="rId30" Type="http://schemas.openxmlformats.org/officeDocument/2006/relationships/hyperlink" Target="https://podminky.urs.cz/item/CS_URS_2023_01/725822611" TargetMode="External" /><Relationship Id="rId31" Type="http://schemas.openxmlformats.org/officeDocument/2006/relationships/hyperlink" Target="https://podminky.urs.cz/item/CS_URS_2023_01/725841312" TargetMode="External" /><Relationship Id="rId32" Type="http://schemas.openxmlformats.org/officeDocument/2006/relationships/hyperlink" Target="https://podminky.urs.cz/item/CS_URS_2023_01/725861102" TargetMode="External" /><Relationship Id="rId33" Type="http://schemas.openxmlformats.org/officeDocument/2006/relationships/hyperlink" Target="https://podminky.urs.cz/item/CS_URS_2023_01/725861311" TargetMode="External" /><Relationship Id="rId34" Type="http://schemas.openxmlformats.org/officeDocument/2006/relationships/hyperlink" Target="https://podminky.urs.cz/item/CS_URS_2023_01/725861312" TargetMode="External" /><Relationship Id="rId35" Type="http://schemas.openxmlformats.org/officeDocument/2006/relationships/hyperlink" Target="https://podminky.urs.cz/item/CS_URS_2023_01/998725101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741101" TargetMode="External" /><Relationship Id="rId2" Type="http://schemas.openxmlformats.org/officeDocument/2006/relationships/hyperlink" Target="https://podminky.urs.cz/item/CS_URS_2023_01/741372021" TargetMode="External" /><Relationship Id="rId3" Type="http://schemas.openxmlformats.org/officeDocument/2006/relationships/hyperlink" Target="https://podminky.urs.cz/item/CS_URS_2023_01/741372022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BH-639210009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Kralice nad Oslavou oprava bytu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'BH 01 - Demontáže D2.3.3'!J30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'BH 01 - Demontáže D2.3.3'!P90</f>
        <v>0</v>
      </c>
      <c r="AV55" s="121">
        <f>'BH 01 - Demontáže D2.3.3'!J33</f>
        <v>0</v>
      </c>
      <c r="AW55" s="121">
        <f>'BH 01 - Demontáže D2.3.3'!J34</f>
        <v>0</v>
      </c>
      <c r="AX55" s="121">
        <f>'BH 01 - Demontáže D2.3.3'!J35</f>
        <v>0</v>
      </c>
      <c r="AY55" s="121">
        <f>'BH 01 - Demontáže D2.3.3'!J36</f>
        <v>0</v>
      </c>
      <c r="AZ55" s="121">
        <f>'BH 01 - Demontáže D2.3.3'!F33</f>
        <v>0</v>
      </c>
      <c r="BA55" s="121">
        <f>'BH 01 - Demontáže D2.3.3'!F34</f>
        <v>0</v>
      </c>
      <c r="BB55" s="121">
        <f>'BH 01 - Demontáže D2.3.3'!F35</f>
        <v>0</v>
      </c>
      <c r="BC55" s="121">
        <f>'BH 01 - Demontáže D2.3.3'!F36</f>
        <v>0</v>
      </c>
      <c r="BD55" s="123">
        <f>'BH 01 - Demontáže D2.3.3'!F37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77</v>
      </c>
    </row>
    <row r="56" s="7" customFormat="1" ht="16.5" customHeight="1">
      <c r="A56" s="112" t="s">
        <v>73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'BH 02 - ASŘ D2.3.3'!J30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'BH 02 - ASŘ D2.3.3'!P88</f>
        <v>0</v>
      </c>
      <c r="AV56" s="121">
        <f>'BH 02 - ASŘ D2.3.3'!J33</f>
        <v>0</v>
      </c>
      <c r="AW56" s="121">
        <f>'BH 02 - ASŘ D2.3.3'!J34</f>
        <v>0</v>
      </c>
      <c r="AX56" s="121">
        <f>'BH 02 - ASŘ D2.3.3'!J35</f>
        <v>0</v>
      </c>
      <c r="AY56" s="121">
        <f>'BH 02 - ASŘ D2.3.3'!J36</f>
        <v>0</v>
      </c>
      <c r="AZ56" s="121">
        <f>'BH 02 - ASŘ D2.3.3'!F33</f>
        <v>0</v>
      </c>
      <c r="BA56" s="121">
        <f>'BH 02 - ASŘ D2.3.3'!F34</f>
        <v>0</v>
      </c>
      <c r="BB56" s="121">
        <f>'BH 02 - ASŘ D2.3.3'!F35</f>
        <v>0</v>
      </c>
      <c r="BC56" s="121">
        <f>'BH 02 - ASŘ D2.3.3'!F36</f>
        <v>0</v>
      </c>
      <c r="BD56" s="123">
        <f>'BH 02 - ASŘ D2.3.3'!F37</f>
        <v>0</v>
      </c>
      <c r="BE56" s="7"/>
      <c r="BT56" s="124" t="s">
        <v>77</v>
      </c>
      <c r="BV56" s="124" t="s">
        <v>71</v>
      </c>
      <c r="BW56" s="124" t="s">
        <v>81</v>
      </c>
      <c r="BX56" s="124" t="s">
        <v>5</v>
      </c>
      <c r="CL56" s="124" t="s">
        <v>19</v>
      </c>
      <c r="CM56" s="124" t="s">
        <v>77</v>
      </c>
    </row>
    <row r="57" s="7" customFormat="1" ht="16.5" customHeight="1">
      <c r="A57" s="112" t="s">
        <v>73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'BH 03 - ZTI D2.3.3'!J30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0">
        <v>0</v>
      </c>
      <c r="AT57" s="121">
        <f>ROUND(SUM(AV57:AW57),2)</f>
        <v>0</v>
      </c>
      <c r="AU57" s="122">
        <f>'BH 03 - ZTI D2.3.3'!P83</f>
        <v>0</v>
      </c>
      <c r="AV57" s="121">
        <f>'BH 03 - ZTI D2.3.3'!J33</f>
        <v>0</v>
      </c>
      <c r="AW57" s="121">
        <f>'BH 03 - ZTI D2.3.3'!J34</f>
        <v>0</v>
      </c>
      <c r="AX57" s="121">
        <f>'BH 03 - ZTI D2.3.3'!J35</f>
        <v>0</v>
      </c>
      <c r="AY57" s="121">
        <f>'BH 03 - ZTI D2.3.3'!J36</f>
        <v>0</v>
      </c>
      <c r="AZ57" s="121">
        <f>'BH 03 - ZTI D2.3.3'!F33</f>
        <v>0</v>
      </c>
      <c r="BA57" s="121">
        <f>'BH 03 - ZTI D2.3.3'!F34</f>
        <v>0</v>
      </c>
      <c r="BB57" s="121">
        <f>'BH 03 - ZTI D2.3.3'!F35</f>
        <v>0</v>
      </c>
      <c r="BC57" s="121">
        <f>'BH 03 - ZTI D2.3.3'!F36</f>
        <v>0</v>
      </c>
      <c r="BD57" s="123">
        <f>'BH 03 - ZTI D2.3.3'!F37</f>
        <v>0</v>
      </c>
      <c r="BE57" s="7"/>
      <c r="BT57" s="124" t="s">
        <v>77</v>
      </c>
      <c r="BV57" s="124" t="s">
        <v>71</v>
      </c>
      <c r="BW57" s="124" t="s">
        <v>84</v>
      </c>
      <c r="BX57" s="124" t="s">
        <v>5</v>
      </c>
      <c r="CL57" s="124" t="s">
        <v>19</v>
      </c>
      <c r="CM57" s="124" t="s">
        <v>77</v>
      </c>
    </row>
    <row r="58" s="7" customFormat="1" ht="24.75" customHeight="1">
      <c r="A58" s="112" t="s">
        <v>73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'BH 04 - Elektro - vybaven...'!J30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76</v>
      </c>
      <c r="AR58" s="119"/>
      <c r="AS58" s="125">
        <v>0</v>
      </c>
      <c r="AT58" s="126">
        <f>ROUND(SUM(AV58:AW58),2)</f>
        <v>0</v>
      </c>
      <c r="AU58" s="127">
        <f>'BH 04 - Elektro - vybaven...'!P82</f>
        <v>0</v>
      </c>
      <c r="AV58" s="126">
        <f>'BH 04 - Elektro - vybaven...'!J33</f>
        <v>0</v>
      </c>
      <c r="AW58" s="126">
        <f>'BH 04 - Elektro - vybaven...'!J34</f>
        <v>0</v>
      </c>
      <c r="AX58" s="126">
        <f>'BH 04 - Elektro - vybaven...'!J35</f>
        <v>0</v>
      </c>
      <c r="AY58" s="126">
        <f>'BH 04 - Elektro - vybaven...'!J36</f>
        <v>0</v>
      </c>
      <c r="AZ58" s="126">
        <f>'BH 04 - Elektro - vybaven...'!F33</f>
        <v>0</v>
      </c>
      <c r="BA58" s="126">
        <f>'BH 04 - Elektro - vybaven...'!F34</f>
        <v>0</v>
      </c>
      <c r="BB58" s="126">
        <f>'BH 04 - Elektro - vybaven...'!F35</f>
        <v>0</v>
      </c>
      <c r="BC58" s="126">
        <f>'BH 04 - Elektro - vybaven...'!F36</f>
        <v>0</v>
      </c>
      <c r="BD58" s="128">
        <f>'BH 04 - Elektro - vybaven...'!F37</f>
        <v>0</v>
      </c>
      <c r="BE58" s="7"/>
      <c r="BT58" s="124" t="s">
        <v>77</v>
      </c>
      <c r="BV58" s="124" t="s">
        <v>71</v>
      </c>
      <c r="BW58" s="124" t="s">
        <v>87</v>
      </c>
      <c r="BX58" s="124" t="s">
        <v>5</v>
      </c>
      <c r="CL58" s="124" t="s">
        <v>19</v>
      </c>
      <c r="CM58" s="124" t="s">
        <v>77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ffSQXUE5Q9Jzimhg16vyxVoPE7RvXGOItJYJwehmCKi2PcjIMWkm67oyfc6NSkMpnjXliAQHpjWPnMf6zo1+Ag==" hashValue="WSorhpux4dx7PwhbJX9ecvXM4yJLhznjRavKVdVcjZTOQXLnwCMcilIhTwQL6ArBbdBJyrdBD7hRL4nJdfZ+4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BH 01 - Demontáže D2.3.3'!C2" display="/"/>
    <hyperlink ref="A56" location="'BH 02 - ASŘ D2.3.3'!C2" display="/"/>
    <hyperlink ref="A57" location="'BH 03 - ZTI D2.3.3'!C2" display="/"/>
    <hyperlink ref="A58" location="'BH 04 - Elektro - vybave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Kralice nad Oslavou oprava bytu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Kralice nad Oslavou oprava bytu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BH 01 - Demontáže D2.3.3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98</v>
      </c>
      <c r="E63" s="169"/>
      <c r="F63" s="169"/>
      <c r="G63" s="169"/>
      <c r="H63" s="169"/>
      <c r="I63" s="169"/>
      <c r="J63" s="170">
        <f>J131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J132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J141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101</v>
      </c>
      <c r="E66" s="175"/>
      <c r="F66" s="175"/>
      <c r="G66" s="175"/>
      <c r="H66" s="175"/>
      <c r="I66" s="175"/>
      <c r="J66" s="176">
        <f>J155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J160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J167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J176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J187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Kralice nad Oslavou oprava bytu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89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BH 01 - Demontáže D2.3.3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2. 1. 2023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30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32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107</v>
      </c>
      <c r="D89" s="181" t="s">
        <v>54</v>
      </c>
      <c r="E89" s="181" t="s">
        <v>50</v>
      </c>
      <c r="F89" s="181" t="s">
        <v>51</v>
      </c>
      <c r="G89" s="181" t="s">
        <v>108</v>
      </c>
      <c r="H89" s="181" t="s">
        <v>109</v>
      </c>
      <c r="I89" s="181" t="s">
        <v>110</v>
      </c>
      <c r="J89" s="181" t="s">
        <v>93</v>
      </c>
      <c r="K89" s="182" t="s">
        <v>111</v>
      </c>
      <c r="L89" s="183"/>
      <c r="M89" s="93" t="s">
        <v>19</v>
      </c>
      <c r="N89" s="94" t="s">
        <v>39</v>
      </c>
      <c r="O89" s="94" t="s">
        <v>112</v>
      </c>
      <c r="P89" s="94" t="s">
        <v>113</v>
      </c>
      <c r="Q89" s="94" t="s">
        <v>114</v>
      </c>
      <c r="R89" s="94" t="s">
        <v>115</v>
      </c>
      <c r="S89" s="94" t="s">
        <v>116</v>
      </c>
      <c r="T89" s="95" t="s">
        <v>117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118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P91+P131</f>
        <v>0</v>
      </c>
      <c r="Q90" s="97"/>
      <c r="R90" s="186">
        <f>R91+R131</f>
        <v>0.0011800000000000001</v>
      </c>
      <c r="S90" s="97"/>
      <c r="T90" s="187">
        <f>T91+T131</f>
        <v>8.2634774000000011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94</v>
      </c>
      <c r="BK90" s="188">
        <f>BK91+BK131</f>
        <v>0</v>
      </c>
    </row>
    <row r="91" s="12" customFormat="1" ht="25.92" customHeight="1">
      <c r="A91" s="12"/>
      <c r="B91" s="189"/>
      <c r="C91" s="190"/>
      <c r="D91" s="191" t="s">
        <v>68</v>
      </c>
      <c r="E91" s="192" t="s">
        <v>119</v>
      </c>
      <c r="F91" s="192" t="s">
        <v>120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P92+P117</f>
        <v>0</v>
      </c>
      <c r="Q91" s="197"/>
      <c r="R91" s="198">
        <f>R92+R117</f>
        <v>0.0011800000000000001</v>
      </c>
      <c r="S91" s="197"/>
      <c r="T91" s="199">
        <f>T92+T117</f>
        <v>4.4960000000000013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68</v>
      </c>
      <c r="AU91" s="201" t="s">
        <v>69</v>
      </c>
      <c r="AY91" s="200" t="s">
        <v>121</v>
      </c>
      <c r="BK91" s="202">
        <f>BK92+BK117</f>
        <v>0</v>
      </c>
    </row>
    <row r="92" s="12" customFormat="1" ht="22.8" customHeight="1">
      <c r="A92" s="12"/>
      <c r="B92" s="189"/>
      <c r="C92" s="190"/>
      <c r="D92" s="191" t="s">
        <v>68</v>
      </c>
      <c r="E92" s="203" t="s">
        <v>122</v>
      </c>
      <c r="F92" s="203" t="s">
        <v>123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SUM(P93:P116)</f>
        <v>0</v>
      </c>
      <c r="Q92" s="197"/>
      <c r="R92" s="198">
        <f>SUM(R93:R116)</f>
        <v>0.0011800000000000001</v>
      </c>
      <c r="S92" s="197"/>
      <c r="T92" s="199">
        <f>SUM(T93:T116)</f>
        <v>4.4960000000000013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77</v>
      </c>
      <c r="AY92" s="200" t="s">
        <v>121</v>
      </c>
      <c r="BK92" s="202">
        <f>SUM(BK93:BK116)</f>
        <v>0</v>
      </c>
    </row>
    <row r="93" s="2" customFormat="1" ht="21.75" customHeight="1">
      <c r="A93" s="39"/>
      <c r="B93" s="40"/>
      <c r="C93" s="205" t="s">
        <v>124</v>
      </c>
      <c r="D93" s="205" t="s">
        <v>125</v>
      </c>
      <c r="E93" s="206" t="s">
        <v>126</v>
      </c>
      <c r="F93" s="207" t="s">
        <v>127</v>
      </c>
      <c r="G93" s="208" t="s">
        <v>128</v>
      </c>
      <c r="H93" s="209">
        <v>1.0900000000000001</v>
      </c>
      <c r="I93" s="210"/>
      <c r="J93" s="211">
        <f>ROUND(I93*H93,2)</f>
        <v>0</v>
      </c>
      <c r="K93" s="207" t="s">
        <v>129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2.2000000000000002</v>
      </c>
      <c r="T93" s="215">
        <f>S93*H93</f>
        <v>2.3980000000000006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130</v>
      </c>
      <c r="AT93" s="216" t="s">
        <v>125</v>
      </c>
      <c r="AU93" s="216" t="s">
        <v>131</v>
      </c>
      <c r="AY93" s="18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131</v>
      </c>
      <c r="BK93" s="217">
        <f>ROUND(I93*H93,2)</f>
        <v>0</v>
      </c>
      <c r="BL93" s="18" t="s">
        <v>130</v>
      </c>
      <c r="BM93" s="216" t="s">
        <v>132</v>
      </c>
    </row>
    <row r="94" s="2" customFormat="1">
      <c r="A94" s="39"/>
      <c r="B94" s="40"/>
      <c r="C94" s="41"/>
      <c r="D94" s="218" t="s">
        <v>133</v>
      </c>
      <c r="E94" s="41"/>
      <c r="F94" s="219" t="s">
        <v>134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131</v>
      </c>
    </row>
    <row r="95" s="2" customFormat="1">
      <c r="A95" s="39"/>
      <c r="B95" s="40"/>
      <c r="C95" s="41"/>
      <c r="D95" s="223" t="s">
        <v>135</v>
      </c>
      <c r="E95" s="41"/>
      <c r="F95" s="224" t="s">
        <v>136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135</v>
      </c>
      <c r="AU95" s="18" t="s">
        <v>131</v>
      </c>
    </row>
    <row r="96" s="13" customFormat="1">
      <c r="A96" s="13"/>
      <c r="B96" s="225"/>
      <c r="C96" s="226"/>
      <c r="D96" s="218" t="s">
        <v>137</v>
      </c>
      <c r="E96" s="227" t="s">
        <v>19</v>
      </c>
      <c r="F96" s="228" t="s">
        <v>138</v>
      </c>
      <c r="G96" s="226"/>
      <c r="H96" s="229">
        <v>1.0900000000000001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137</v>
      </c>
      <c r="AU96" s="235" t="s">
        <v>131</v>
      </c>
      <c r="AV96" s="13" t="s">
        <v>131</v>
      </c>
      <c r="AW96" s="13" t="s">
        <v>31</v>
      </c>
      <c r="AX96" s="13" t="s">
        <v>77</v>
      </c>
      <c r="AY96" s="235" t="s">
        <v>121</v>
      </c>
    </row>
    <row r="97" s="2" customFormat="1" ht="16.5" customHeight="1">
      <c r="A97" s="39"/>
      <c r="B97" s="40"/>
      <c r="C97" s="205" t="s">
        <v>139</v>
      </c>
      <c r="D97" s="205" t="s">
        <v>125</v>
      </c>
      <c r="E97" s="206" t="s">
        <v>140</v>
      </c>
      <c r="F97" s="207" t="s">
        <v>141</v>
      </c>
      <c r="G97" s="208" t="s">
        <v>128</v>
      </c>
      <c r="H97" s="209">
        <v>1.0900000000000001</v>
      </c>
      <c r="I97" s="210"/>
      <c r="J97" s="211">
        <f>ROUND(I97*H97,2)</f>
        <v>0</v>
      </c>
      <c r="K97" s="207" t="s">
        <v>129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1.3999999999999999</v>
      </c>
      <c r="T97" s="215">
        <f>S97*H97</f>
        <v>1.526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125</v>
      </c>
      <c r="AU97" s="216" t="s">
        <v>131</v>
      </c>
      <c r="AY97" s="18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131</v>
      </c>
      <c r="BK97" s="217">
        <f>ROUND(I97*H97,2)</f>
        <v>0</v>
      </c>
      <c r="BL97" s="18" t="s">
        <v>142</v>
      </c>
      <c r="BM97" s="216" t="s">
        <v>143</v>
      </c>
    </row>
    <row r="98" s="2" customFormat="1">
      <c r="A98" s="39"/>
      <c r="B98" s="40"/>
      <c r="C98" s="41"/>
      <c r="D98" s="218" t="s">
        <v>133</v>
      </c>
      <c r="E98" s="41"/>
      <c r="F98" s="219" t="s">
        <v>144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131</v>
      </c>
    </row>
    <row r="99" s="2" customFormat="1">
      <c r="A99" s="39"/>
      <c r="B99" s="40"/>
      <c r="C99" s="41"/>
      <c r="D99" s="223" t="s">
        <v>135</v>
      </c>
      <c r="E99" s="41"/>
      <c r="F99" s="224" t="s">
        <v>145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135</v>
      </c>
      <c r="AU99" s="18" t="s">
        <v>131</v>
      </c>
    </row>
    <row r="100" s="13" customFormat="1">
      <c r="A100" s="13"/>
      <c r="B100" s="225"/>
      <c r="C100" s="226"/>
      <c r="D100" s="218" t="s">
        <v>137</v>
      </c>
      <c r="E100" s="227" t="s">
        <v>19</v>
      </c>
      <c r="F100" s="228" t="s">
        <v>138</v>
      </c>
      <c r="G100" s="226"/>
      <c r="H100" s="229">
        <v>1.0900000000000001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137</v>
      </c>
      <c r="AU100" s="235" t="s">
        <v>131</v>
      </c>
      <c r="AV100" s="13" t="s">
        <v>131</v>
      </c>
      <c r="AW100" s="13" t="s">
        <v>31</v>
      </c>
      <c r="AX100" s="13" t="s">
        <v>77</v>
      </c>
      <c r="AY100" s="235" t="s">
        <v>121</v>
      </c>
    </row>
    <row r="101" s="2" customFormat="1" ht="16.5" customHeight="1">
      <c r="A101" s="39"/>
      <c r="B101" s="40"/>
      <c r="C101" s="205" t="s">
        <v>146</v>
      </c>
      <c r="D101" s="205" t="s">
        <v>125</v>
      </c>
      <c r="E101" s="206" t="s">
        <v>147</v>
      </c>
      <c r="F101" s="207" t="s">
        <v>148</v>
      </c>
      <c r="G101" s="208" t="s">
        <v>149</v>
      </c>
      <c r="H101" s="209">
        <v>21</v>
      </c>
      <c r="I101" s="210"/>
      <c r="J101" s="211">
        <f>ROUND(I101*H101,2)</f>
        <v>0</v>
      </c>
      <c r="K101" s="207" t="s">
        <v>129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0.0089999999999999993</v>
      </c>
      <c r="T101" s="215">
        <f>S101*H101</f>
        <v>0.18899999999999997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125</v>
      </c>
      <c r="AU101" s="216" t="s">
        <v>131</v>
      </c>
      <c r="AY101" s="18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131</v>
      </c>
      <c r="BK101" s="217">
        <f>ROUND(I101*H101,2)</f>
        <v>0</v>
      </c>
      <c r="BL101" s="18" t="s">
        <v>142</v>
      </c>
      <c r="BM101" s="216" t="s">
        <v>150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151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131</v>
      </c>
    </row>
    <row r="103" s="2" customFormat="1">
      <c r="A103" s="39"/>
      <c r="B103" s="40"/>
      <c r="C103" s="41"/>
      <c r="D103" s="223" t="s">
        <v>135</v>
      </c>
      <c r="E103" s="41"/>
      <c r="F103" s="224" t="s">
        <v>152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135</v>
      </c>
      <c r="AU103" s="18" t="s">
        <v>131</v>
      </c>
    </row>
    <row r="104" s="13" customFormat="1">
      <c r="A104" s="13"/>
      <c r="B104" s="225"/>
      <c r="C104" s="226"/>
      <c r="D104" s="218" t="s">
        <v>137</v>
      </c>
      <c r="E104" s="227" t="s">
        <v>19</v>
      </c>
      <c r="F104" s="228" t="s">
        <v>153</v>
      </c>
      <c r="G104" s="226"/>
      <c r="H104" s="229">
        <v>21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137</v>
      </c>
      <c r="AU104" s="235" t="s">
        <v>131</v>
      </c>
      <c r="AV104" s="13" t="s">
        <v>131</v>
      </c>
      <c r="AW104" s="13" t="s">
        <v>31</v>
      </c>
      <c r="AX104" s="13" t="s">
        <v>77</v>
      </c>
      <c r="AY104" s="235" t="s">
        <v>121</v>
      </c>
    </row>
    <row r="105" s="2" customFormat="1" ht="16.5" customHeight="1">
      <c r="A105" s="39"/>
      <c r="B105" s="40"/>
      <c r="C105" s="205" t="s">
        <v>154</v>
      </c>
      <c r="D105" s="205" t="s">
        <v>125</v>
      </c>
      <c r="E105" s="206" t="s">
        <v>155</v>
      </c>
      <c r="F105" s="207" t="s">
        <v>156</v>
      </c>
      <c r="G105" s="208" t="s">
        <v>149</v>
      </c>
      <c r="H105" s="209">
        <v>10.5</v>
      </c>
      <c r="I105" s="210"/>
      <c r="J105" s="211">
        <f>ROUND(I105*H105,2)</f>
        <v>0</v>
      </c>
      <c r="K105" s="207" t="s">
        <v>129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0.017999999999999999</v>
      </c>
      <c r="T105" s="215">
        <f>S105*H105</f>
        <v>0.18899999999999997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142</v>
      </c>
      <c r="AT105" s="216" t="s">
        <v>125</v>
      </c>
      <c r="AU105" s="216" t="s">
        <v>131</v>
      </c>
      <c r="AY105" s="18" t="s">
        <v>121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131</v>
      </c>
      <c r="BK105" s="217">
        <f>ROUND(I105*H105,2)</f>
        <v>0</v>
      </c>
      <c r="BL105" s="18" t="s">
        <v>142</v>
      </c>
      <c r="BM105" s="216" t="s">
        <v>157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158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131</v>
      </c>
    </row>
    <row r="107" s="2" customFormat="1">
      <c r="A107" s="39"/>
      <c r="B107" s="40"/>
      <c r="C107" s="41"/>
      <c r="D107" s="223" t="s">
        <v>135</v>
      </c>
      <c r="E107" s="41"/>
      <c r="F107" s="224" t="s">
        <v>159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135</v>
      </c>
      <c r="AU107" s="18" t="s">
        <v>131</v>
      </c>
    </row>
    <row r="108" s="13" customFormat="1">
      <c r="A108" s="13"/>
      <c r="B108" s="225"/>
      <c r="C108" s="226"/>
      <c r="D108" s="218" t="s">
        <v>137</v>
      </c>
      <c r="E108" s="227" t="s">
        <v>19</v>
      </c>
      <c r="F108" s="228" t="s">
        <v>160</v>
      </c>
      <c r="G108" s="226"/>
      <c r="H108" s="229">
        <v>10.5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137</v>
      </c>
      <c r="AU108" s="235" t="s">
        <v>131</v>
      </c>
      <c r="AV108" s="13" t="s">
        <v>131</v>
      </c>
      <c r="AW108" s="13" t="s">
        <v>31</v>
      </c>
      <c r="AX108" s="13" t="s">
        <v>77</v>
      </c>
      <c r="AY108" s="235" t="s">
        <v>121</v>
      </c>
    </row>
    <row r="109" s="2" customFormat="1" ht="16.5" customHeight="1">
      <c r="A109" s="39"/>
      <c r="B109" s="40"/>
      <c r="C109" s="205" t="s">
        <v>161</v>
      </c>
      <c r="D109" s="205" t="s">
        <v>125</v>
      </c>
      <c r="E109" s="206" t="s">
        <v>162</v>
      </c>
      <c r="F109" s="207" t="s">
        <v>163</v>
      </c>
      <c r="G109" s="208" t="s">
        <v>149</v>
      </c>
      <c r="H109" s="209">
        <v>4.5</v>
      </c>
      <c r="I109" s="210"/>
      <c r="J109" s="211">
        <f>ROUND(I109*H109,2)</f>
        <v>0</v>
      </c>
      <c r="K109" s="207" t="s">
        <v>129</v>
      </c>
      <c r="L109" s="45"/>
      <c r="M109" s="212" t="s">
        <v>19</v>
      </c>
      <c r="N109" s="213" t="s">
        <v>41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0.040000000000000001</v>
      </c>
      <c r="T109" s="215">
        <f>S109*H109</f>
        <v>0.17999999999999999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125</v>
      </c>
      <c r="AU109" s="216" t="s">
        <v>131</v>
      </c>
      <c r="AY109" s="18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131</v>
      </c>
      <c r="BK109" s="217">
        <f>ROUND(I109*H109,2)</f>
        <v>0</v>
      </c>
      <c r="BL109" s="18" t="s">
        <v>142</v>
      </c>
      <c r="BM109" s="216" t="s">
        <v>164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131</v>
      </c>
    </row>
    <row r="111" s="2" customFormat="1">
      <c r="A111" s="39"/>
      <c r="B111" s="40"/>
      <c r="C111" s="41"/>
      <c r="D111" s="223" t="s">
        <v>135</v>
      </c>
      <c r="E111" s="41"/>
      <c r="F111" s="224" t="s">
        <v>166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135</v>
      </c>
      <c r="AU111" s="18" t="s">
        <v>131</v>
      </c>
    </row>
    <row r="112" s="13" customFormat="1">
      <c r="A112" s="13"/>
      <c r="B112" s="225"/>
      <c r="C112" s="226"/>
      <c r="D112" s="218" t="s">
        <v>137</v>
      </c>
      <c r="E112" s="227" t="s">
        <v>19</v>
      </c>
      <c r="F112" s="228" t="s">
        <v>167</v>
      </c>
      <c r="G112" s="226"/>
      <c r="H112" s="229">
        <v>4.5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137</v>
      </c>
      <c r="AU112" s="235" t="s">
        <v>131</v>
      </c>
      <c r="AV112" s="13" t="s">
        <v>131</v>
      </c>
      <c r="AW112" s="13" t="s">
        <v>31</v>
      </c>
      <c r="AX112" s="13" t="s">
        <v>77</v>
      </c>
      <c r="AY112" s="235" t="s">
        <v>121</v>
      </c>
    </row>
    <row r="113" s="2" customFormat="1" ht="16.5" customHeight="1">
      <c r="A113" s="39"/>
      <c r="B113" s="40"/>
      <c r="C113" s="205" t="s">
        <v>168</v>
      </c>
      <c r="D113" s="205" t="s">
        <v>125</v>
      </c>
      <c r="E113" s="206" t="s">
        <v>169</v>
      </c>
      <c r="F113" s="207" t="s">
        <v>170</v>
      </c>
      <c r="G113" s="208" t="s">
        <v>149</v>
      </c>
      <c r="H113" s="209">
        <v>1</v>
      </c>
      <c r="I113" s="210"/>
      <c r="J113" s="211">
        <f>ROUND(I113*H113,2)</f>
        <v>0</v>
      </c>
      <c r="K113" s="207" t="s">
        <v>129</v>
      </c>
      <c r="L113" s="45"/>
      <c r="M113" s="212" t="s">
        <v>19</v>
      </c>
      <c r="N113" s="213" t="s">
        <v>41</v>
      </c>
      <c r="O113" s="85"/>
      <c r="P113" s="214">
        <f>O113*H113</f>
        <v>0</v>
      </c>
      <c r="Q113" s="214">
        <v>0.0011800000000000001</v>
      </c>
      <c r="R113" s="214">
        <f>Q113*H113</f>
        <v>0.0011800000000000001</v>
      </c>
      <c r="S113" s="214">
        <v>0.014</v>
      </c>
      <c r="T113" s="215">
        <f>S113*H113</f>
        <v>0.014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142</v>
      </c>
      <c r="AT113" s="216" t="s">
        <v>125</v>
      </c>
      <c r="AU113" s="216" t="s">
        <v>131</v>
      </c>
      <c r="AY113" s="18" t="s">
        <v>121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131</v>
      </c>
      <c r="BK113" s="217">
        <f>ROUND(I113*H113,2)</f>
        <v>0</v>
      </c>
      <c r="BL113" s="18" t="s">
        <v>142</v>
      </c>
      <c r="BM113" s="216" t="s">
        <v>171</v>
      </c>
    </row>
    <row r="114" s="2" customFormat="1">
      <c r="A114" s="39"/>
      <c r="B114" s="40"/>
      <c r="C114" s="41"/>
      <c r="D114" s="218" t="s">
        <v>133</v>
      </c>
      <c r="E114" s="41"/>
      <c r="F114" s="219" t="s">
        <v>172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131</v>
      </c>
    </row>
    <row r="115" s="2" customFormat="1">
      <c r="A115" s="39"/>
      <c r="B115" s="40"/>
      <c r="C115" s="41"/>
      <c r="D115" s="223" t="s">
        <v>135</v>
      </c>
      <c r="E115" s="41"/>
      <c r="F115" s="224" t="s">
        <v>173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131</v>
      </c>
    </row>
    <row r="116" s="13" customFormat="1">
      <c r="A116" s="13"/>
      <c r="B116" s="225"/>
      <c r="C116" s="226"/>
      <c r="D116" s="218" t="s">
        <v>137</v>
      </c>
      <c r="E116" s="227" t="s">
        <v>19</v>
      </c>
      <c r="F116" s="228" t="s">
        <v>174</v>
      </c>
      <c r="G116" s="226"/>
      <c r="H116" s="229">
        <v>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137</v>
      </c>
      <c r="AU116" s="235" t="s">
        <v>131</v>
      </c>
      <c r="AV116" s="13" t="s">
        <v>131</v>
      </c>
      <c r="AW116" s="13" t="s">
        <v>31</v>
      </c>
      <c r="AX116" s="13" t="s">
        <v>77</v>
      </c>
      <c r="AY116" s="235" t="s">
        <v>121</v>
      </c>
    </row>
    <row r="117" s="12" customFormat="1" ht="22.8" customHeight="1">
      <c r="A117" s="12"/>
      <c r="B117" s="189"/>
      <c r="C117" s="190"/>
      <c r="D117" s="191" t="s">
        <v>68</v>
      </c>
      <c r="E117" s="203" t="s">
        <v>175</v>
      </c>
      <c r="F117" s="203" t="s">
        <v>176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SUM(P118:P130)</f>
        <v>0</v>
      </c>
      <c r="Q117" s="197"/>
      <c r="R117" s="198">
        <f>SUM(R118:R130)</f>
        <v>0</v>
      </c>
      <c r="S117" s="197"/>
      <c r="T117" s="199">
        <f>SUM(T118:T130)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77</v>
      </c>
      <c r="AT117" s="201" t="s">
        <v>68</v>
      </c>
      <c r="AU117" s="201" t="s">
        <v>77</v>
      </c>
      <c r="AY117" s="200" t="s">
        <v>121</v>
      </c>
      <c r="BK117" s="202">
        <f>SUM(BK118:BK130)</f>
        <v>0</v>
      </c>
    </row>
    <row r="118" s="2" customFormat="1" ht="16.5" customHeight="1">
      <c r="A118" s="39"/>
      <c r="B118" s="40"/>
      <c r="C118" s="205" t="s">
        <v>77</v>
      </c>
      <c r="D118" s="205" t="s">
        <v>125</v>
      </c>
      <c r="E118" s="206" t="s">
        <v>177</v>
      </c>
      <c r="F118" s="207" t="s">
        <v>178</v>
      </c>
      <c r="G118" s="208" t="s">
        <v>179</v>
      </c>
      <c r="H118" s="209">
        <v>8.2629999999999999</v>
      </c>
      <c r="I118" s="210"/>
      <c r="J118" s="211">
        <f>ROUND(I118*H118,2)</f>
        <v>0</v>
      </c>
      <c r="K118" s="207" t="s">
        <v>129</v>
      </c>
      <c r="L118" s="45"/>
      <c r="M118" s="212" t="s">
        <v>19</v>
      </c>
      <c r="N118" s="213" t="s">
        <v>41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142</v>
      </c>
      <c r="AT118" s="216" t="s">
        <v>125</v>
      </c>
      <c r="AU118" s="216" t="s">
        <v>131</v>
      </c>
      <c r="AY118" s="18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131</v>
      </c>
      <c r="BK118" s="217">
        <f>ROUND(I118*H118,2)</f>
        <v>0</v>
      </c>
      <c r="BL118" s="18" t="s">
        <v>142</v>
      </c>
      <c r="BM118" s="216" t="s">
        <v>180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181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131</v>
      </c>
    </row>
    <row r="120" s="2" customFormat="1">
      <c r="A120" s="39"/>
      <c r="B120" s="40"/>
      <c r="C120" s="41"/>
      <c r="D120" s="223" t="s">
        <v>135</v>
      </c>
      <c r="E120" s="41"/>
      <c r="F120" s="224" t="s">
        <v>182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135</v>
      </c>
      <c r="AU120" s="18" t="s">
        <v>131</v>
      </c>
    </row>
    <row r="121" s="2" customFormat="1" ht="16.5" customHeight="1">
      <c r="A121" s="39"/>
      <c r="B121" s="40"/>
      <c r="C121" s="205" t="s">
        <v>131</v>
      </c>
      <c r="D121" s="205" t="s">
        <v>125</v>
      </c>
      <c r="E121" s="206" t="s">
        <v>183</v>
      </c>
      <c r="F121" s="207" t="s">
        <v>184</v>
      </c>
      <c r="G121" s="208" t="s">
        <v>179</v>
      </c>
      <c r="H121" s="209">
        <v>8.2629999999999999</v>
      </c>
      <c r="I121" s="210"/>
      <c r="J121" s="211">
        <f>ROUND(I121*H121,2)</f>
        <v>0</v>
      </c>
      <c r="K121" s="207" t="s">
        <v>129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142</v>
      </c>
      <c r="AT121" s="216" t="s">
        <v>125</v>
      </c>
      <c r="AU121" s="216" t="s">
        <v>131</v>
      </c>
      <c r="AY121" s="18" t="s">
        <v>121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131</v>
      </c>
      <c r="BK121" s="217">
        <f>ROUND(I121*H121,2)</f>
        <v>0</v>
      </c>
      <c r="BL121" s="18" t="s">
        <v>142</v>
      </c>
      <c r="BM121" s="216" t="s">
        <v>185</v>
      </c>
    </row>
    <row r="122" s="2" customFormat="1">
      <c r="A122" s="39"/>
      <c r="B122" s="40"/>
      <c r="C122" s="41"/>
      <c r="D122" s="218" t="s">
        <v>133</v>
      </c>
      <c r="E122" s="41"/>
      <c r="F122" s="219" t="s">
        <v>186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131</v>
      </c>
    </row>
    <row r="123" s="2" customFormat="1">
      <c r="A123" s="39"/>
      <c r="B123" s="40"/>
      <c r="C123" s="41"/>
      <c r="D123" s="223" t="s">
        <v>135</v>
      </c>
      <c r="E123" s="41"/>
      <c r="F123" s="224" t="s">
        <v>187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135</v>
      </c>
      <c r="AU123" s="18" t="s">
        <v>131</v>
      </c>
    </row>
    <row r="124" s="2" customFormat="1" ht="16.5" customHeight="1">
      <c r="A124" s="39"/>
      <c r="B124" s="40"/>
      <c r="C124" s="205" t="s">
        <v>188</v>
      </c>
      <c r="D124" s="205" t="s">
        <v>125</v>
      </c>
      <c r="E124" s="206" t="s">
        <v>189</v>
      </c>
      <c r="F124" s="207" t="s">
        <v>190</v>
      </c>
      <c r="G124" s="208" t="s">
        <v>179</v>
      </c>
      <c r="H124" s="209">
        <v>57.841000000000001</v>
      </c>
      <c r="I124" s="210"/>
      <c r="J124" s="211">
        <f>ROUND(I124*H124,2)</f>
        <v>0</v>
      </c>
      <c r="K124" s="207" t="s">
        <v>129</v>
      </c>
      <c r="L124" s="45"/>
      <c r="M124" s="212" t="s">
        <v>19</v>
      </c>
      <c r="N124" s="213" t="s">
        <v>41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142</v>
      </c>
      <c r="AT124" s="216" t="s">
        <v>125</v>
      </c>
      <c r="AU124" s="216" t="s">
        <v>131</v>
      </c>
      <c r="AY124" s="18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131</v>
      </c>
      <c r="BK124" s="217">
        <f>ROUND(I124*H124,2)</f>
        <v>0</v>
      </c>
      <c r="BL124" s="18" t="s">
        <v>142</v>
      </c>
      <c r="BM124" s="216" t="s">
        <v>191</v>
      </c>
    </row>
    <row r="125" s="2" customFormat="1">
      <c r="A125" s="39"/>
      <c r="B125" s="40"/>
      <c r="C125" s="41"/>
      <c r="D125" s="218" t="s">
        <v>133</v>
      </c>
      <c r="E125" s="41"/>
      <c r="F125" s="219" t="s">
        <v>192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131</v>
      </c>
    </row>
    <row r="126" s="2" customFormat="1">
      <c r="A126" s="39"/>
      <c r="B126" s="40"/>
      <c r="C126" s="41"/>
      <c r="D126" s="223" t="s">
        <v>135</v>
      </c>
      <c r="E126" s="41"/>
      <c r="F126" s="224" t="s">
        <v>193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135</v>
      </c>
      <c r="AU126" s="18" t="s">
        <v>131</v>
      </c>
    </row>
    <row r="127" s="13" customFormat="1">
      <c r="A127" s="13"/>
      <c r="B127" s="225"/>
      <c r="C127" s="226"/>
      <c r="D127" s="218" t="s">
        <v>137</v>
      </c>
      <c r="E127" s="226"/>
      <c r="F127" s="228" t="s">
        <v>194</v>
      </c>
      <c r="G127" s="226"/>
      <c r="H127" s="229">
        <v>57.841000000000001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137</v>
      </c>
      <c r="AU127" s="235" t="s">
        <v>131</v>
      </c>
      <c r="AV127" s="13" t="s">
        <v>131</v>
      </c>
      <c r="AW127" s="13" t="s">
        <v>4</v>
      </c>
      <c r="AX127" s="13" t="s">
        <v>77</v>
      </c>
      <c r="AY127" s="235" t="s">
        <v>121</v>
      </c>
    </row>
    <row r="128" s="2" customFormat="1" ht="21.75" customHeight="1">
      <c r="A128" s="39"/>
      <c r="B128" s="40"/>
      <c r="C128" s="205" t="s">
        <v>8</v>
      </c>
      <c r="D128" s="205" t="s">
        <v>125</v>
      </c>
      <c r="E128" s="206" t="s">
        <v>195</v>
      </c>
      <c r="F128" s="207" t="s">
        <v>196</v>
      </c>
      <c r="G128" s="208" t="s">
        <v>179</v>
      </c>
      <c r="H128" s="209">
        <v>8.2629999999999999</v>
      </c>
      <c r="I128" s="210"/>
      <c r="J128" s="211">
        <f>ROUND(I128*H128,2)</f>
        <v>0</v>
      </c>
      <c r="K128" s="207" t="s">
        <v>129</v>
      </c>
      <c r="L128" s="45"/>
      <c r="M128" s="212" t="s">
        <v>19</v>
      </c>
      <c r="N128" s="213" t="s">
        <v>41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142</v>
      </c>
      <c r="AT128" s="216" t="s">
        <v>125</v>
      </c>
      <c r="AU128" s="216" t="s">
        <v>131</v>
      </c>
      <c r="AY128" s="18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131</v>
      </c>
      <c r="BK128" s="217">
        <f>ROUND(I128*H128,2)</f>
        <v>0</v>
      </c>
      <c r="BL128" s="18" t="s">
        <v>142</v>
      </c>
      <c r="BM128" s="216" t="s">
        <v>197</v>
      </c>
    </row>
    <row r="129" s="2" customFormat="1">
      <c r="A129" s="39"/>
      <c r="B129" s="40"/>
      <c r="C129" s="41"/>
      <c r="D129" s="218" t="s">
        <v>133</v>
      </c>
      <c r="E129" s="41"/>
      <c r="F129" s="219" t="s">
        <v>198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131</v>
      </c>
    </row>
    <row r="130" s="2" customFormat="1">
      <c r="A130" s="39"/>
      <c r="B130" s="40"/>
      <c r="C130" s="41"/>
      <c r="D130" s="223" t="s">
        <v>135</v>
      </c>
      <c r="E130" s="41"/>
      <c r="F130" s="224" t="s">
        <v>199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131</v>
      </c>
    </row>
    <row r="131" s="12" customFormat="1" ht="25.92" customHeight="1">
      <c r="A131" s="12"/>
      <c r="B131" s="189"/>
      <c r="C131" s="190"/>
      <c r="D131" s="191" t="s">
        <v>68</v>
      </c>
      <c r="E131" s="192" t="s">
        <v>200</v>
      </c>
      <c r="F131" s="192" t="s">
        <v>201</v>
      </c>
      <c r="G131" s="190"/>
      <c r="H131" s="190"/>
      <c r="I131" s="193"/>
      <c r="J131" s="194">
        <f>BK131</f>
        <v>0</v>
      </c>
      <c r="K131" s="190"/>
      <c r="L131" s="195"/>
      <c r="M131" s="196"/>
      <c r="N131" s="197"/>
      <c r="O131" s="197"/>
      <c r="P131" s="198">
        <f>P132+P141+P155+P160+P167+P176+P187</f>
        <v>0</v>
      </c>
      <c r="Q131" s="197"/>
      <c r="R131" s="198">
        <f>R132+R141+R155+R160+R167+R176+R187</f>
        <v>0</v>
      </c>
      <c r="S131" s="197"/>
      <c r="T131" s="199">
        <f>T132+T141+T155+T160+T167+T176+T187</f>
        <v>3.7674773999999998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131</v>
      </c>
      <c r="AT131" s="201" t="s">
        <v>68</v>
      </c>
      <c r="AU131" s="201" t="s">
        <v>69</v>
      </c>
      <c r="AY131" s="200" t="s">
        <v>121</v>
      </c>
      <c r="BK131" s="202">
        <f>BK132+BK141+BK155+BK160+BK167+BK176+BK187</f>
        <v>0</v>
      </c>
    </row>
    <row r="132" s="12" customFormat="1" ht="22.8" customHeight="1">
      <c r="A132" s="12"/>
      <c r="B132" s="189"/>
      <c r="C132" s="190"/>
      <c r="D132" s="191" t="s">
        <v>68</v>
      </c>
      <c r="E132" s="203" t="s">
        <v>202</v>
      </c>
      <c r="F132" s="203" t="s">
        <v>203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SUM(P133:P140)</f>
        <v>0</v>
      </c>
      <c r="Q132" s="197"/>
      <c r="R132" s="198">
        <f>SUM(R133:R140)</f>
        <v>0</v>
      </c>
      <c r="S132" s="197"/>
      <c r="T132" s="199">
        <f>SUM(T133:T140)</f>
        <v>0.51712999999999998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131</v>
      </c>
      <c r="AT132" s="201" t="s">
        <v>68</v>
      </c>
      <c r="AU132" s="201" t="s">
        <v>77</v>
      </c>
      <c r="AY132" s="200" t="s">
        <v>121</v>
      </c>
      <c r="BK132" s="202">
        <f>SUM(BK133:BK140)</f>
        <v>0</v>
      </c>
    </row>
    <row r="133" s="2" customFormat="1" ht="16.5" customHeight="1">
      <c r="A133" s="39"/>
      <c r="B133" s="40"/>
      <c r="C133" s="205" t="s">
        <v>122</v>
      </c>
      <c r="D133" s="205" t="s">
        <v>125</v>
      </c>
      <c r="E133" s="206" t="s">
        <v>204</v>
      </c>
      <c r="F133" s="207" t="s">
        <v>205</v>
      </c>
      <c r="G133" s="208" t="s">
        <v>149</v>
      </c>
      <c r="H133" s="209">
        <v>16</v>
      </c>
      <c r="I133" s="210"/>
      <c r="J133" s="211">
        <f>ROUND(I133*H133,2)</f>
        <v>0</v>
      </c>
      <c r="K133" s="207" t="s">
        <v>129</v>
      </c>
      <c r="L133" s="45"/>
      <c r="M133" s="212" t="s">
        <v>19</v>
      </c>
      <c r="N133" s="213" t="s">
        <v>41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0.03065</v>
      </c>
      <c r="T133" s="215">
        <f>S133*H133</f>
        <v>0.4904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130</v>
      </c>
      <c r="AT133" s="216" t="s">
        <v>125</v>
      </c>
      <c r="AU133" s="216" t="s">
        <v>131</v>
      </c>
      <c r="AY133" s="18" t="s">
        <v>121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131</v>
      </c>
      <c r="BK133" s="217">
        <f>ROUND(I133*H133,2)</f>
        <v>0</v>
      </c>
      <c r="BL133" s="18" t="s">
        <v>130</v>
      </c>
      <c r="BM133" s="216" t="s">
        <v>206</v>
      </c>
    </row>
    <row r="134" s="2" customFormat="1">
      <c r="A134" s="39"/>
      <c r="B134" s="40"/>
      <c r="C134" s="41"/>
      <c r="D134" s="218" t="s">
        <v>133</v>
      </c>
      <c r="E134" s="41"/>
      <c r="F134" s="219" t="s">
        <v>207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131</v>
      </c>
    </row>
    <row r="135" s="2" customFormat="1">
      <c r="A135" s="39"/>
      <c r="B135" s="40"/>
      <c r="C135" s="41"/>
      <c r="D135" s="223" t="s">
        <v>135</v>
      </c>
      <c r="E135" s="41"/>
      <c r="F135" s="224" t="s">
        <v>208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135</v>
      </c>
      <c r="AU135" s="18" t="s">
        <v>131</v>
      </c>
    </row>
    <row r="136" s="13" customFormat="1">
      <c r="A136" s="13"/>
      <c r="B136" s="225"/>
      <c r="C136" s="226"/>
      <c r="D136" s="218" t="s">
        <v>137</v>
      </c>
      <c r="E136" s="227" t="s">
        <v>19</v>
      </c>
      <c r="F136" s="228" t="s">
        <v>209</v>
      </c>
      <c r="G136" s="226"/>
      <c r="H136" s="229">
        <v>16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137</v>
      </c>
      <c r="AU136" s="235" t="s">
        <v>131</v>
      </c>
      <c r="AV136" s="13" t="s">
        <v>131</v>
      </c>
      <c r="AW136" s="13" t="s">
        <v>31</v>
      </c>
      <c r="AX136" s="13" t="s">
        <v>77</v>
      </c>
      <c r="AY136" s="235" t="s">
        <v>121</v>
      </c>
    </row>
    <row r="137" s="2" customFormat="1" ht="16.5" customHeight="1">
      <c r="A137" s="39"/>
      <c r="B137" s="40"/>
      <c r="C137" s="205" t="s">
        <v>210</v>
      </c>
      <c r="D137" s="205" t="s">
        <v>125</v>
      </c>
      <c r="E137" s="206" t="s">
        <v>211</v>
      </c>
      <c r="F137" s="207" t="s">
        <v>212</v>
      </c>
      <c r="G137" s="208" t="s">
        <v>149</v>
      </c>
      <c r="H137" s="209">
        <v>13.5</v>
      </c>
      <c r="I137" s="210"/>
      <c r="J137" s="211">
        <f>ROUND(I137*H137,2)</f>
        <v>0</v>
      </c>
      <c r="K137" s="207" t="s">
        <v>129</v>
      </c>
      <c r="L137" s="45"/>
      <c r="M137" s="212" t="s">
        <v>19</v>
      </c>
      <c r="N137" s="213" t="s">
        <v>41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0.00198</v>
      </c>
      <c r="T137" s="215">
        <f>S137*H137</f>
        <v>0.02673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130</v>
      </c>
      <c r="AT137" s="216" t="s">
        <v>125</v>
      </c>
      <c r="AU137" s="216" t="s">
        <v>131</v>
      </c>
      <c r="AY137" s="18" t="s">
        <v>121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131</v>
      </c>
      <c r="BK137" s="217">
        <f>ROUND(I137*H137,2)</f>
        <v>0</v>
      </c>
      <c r="BL137" s="18" t="s">
        <v>130</v>
      </c>
      <c r="BM137" s="216" t="s">
        <v>213</v>
      </c>
    </row>
    <row r="138" s="2" customFormat="1">
      <c r="A138" s="39"/>
      <c r="B138" s="40"/>
      <c r="C138" s="41"/>
      <c r="D138" s="218" t="s">
        <v>133</v>
      </c>
      <c r="E138" s="41"/>
      <c r="F138" s="219" t="s">
        <v>214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133</v>
      </c>
      <c r="AU138" s="18" t="s">
        <v>131</v>
      </c>
    </row>
    <row r="139" s="2" customFormat="1">
      <c r="A139" s="39"/>
      <c r="B139" s="40"/>
      <c r="C139" s="41"/>
      <c r="D139" s="223" t="s">
        <v>135</v>
      </c>
      <c r="E139" s="41"/>
      <c r="F139" s="224" t="s">
        <v>215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135</v>
      </c>
      <c r="AU139" s="18" t="s">
        <v>131</v>
      </c>
    </row>
    <row r="140" s="13" customFormat="1">
      <c r="A140" s="13"/>
      <c r="B140" s="225"/>
      <c r="C140" s="226"/>
      <c r="D140" s="218" t="s">
        <v>137</v>
      </c>
      <c r="E140" s="227" t="s">
        <v>19</v>
      </c>
      <c r="F140" s="228" t="s">
        <v>216</v>
      </c>
      <c r="G140" s="226"/>
      <c r="H140" s="229">
        <v>13.5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137</v>
      </c>
      <c r="AU140" s="235" t="s">
        <v>131</v>
      </c>
      <c r="AV140" s="13" t="s">
        <v>131</v>
      </c>
      <c r="AW140" s="13" t="s">
        <v>31</v>
      </c>
      <c r="AX140" s="13" t="s">
        <v>77</v>
      </c>
      <c r="AY140" s="235" t="s">
        <v>121</v>
      </c>
    </row>
    <row r="141" s="12" customFormat="1" ht="22.8" customHeight="1">
      <c r="A141" s="12"/>
      <c r="B141" s="189"/>
      <c r="C141" s="190"/>
      <c r="D141" s="191" t="s">
        <v>68</v>
      </c>
      <c r="E141" s="203" t="s">
        <v>217</v>
      </c>
      <c r="F141" s="203" t="s">
        <v>218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SUM(P142:P154)</f>
        <v>0</v>
      </c>
      <c r="Q141" s="197"/>
      <c r="R141" s="198">
        <f>SUM(R142:R154)</f>
        <v>0</v>
      </c>
      <c r="S141" s="197"/>
      <c r="T141" s="199">
        <f>SUM(T142:T154)</f>
        <v>0.094269999999999993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131</v>
      </c>
      <c r="AT141" s="201" t="s">
        <v>68</v>
      </c>
      <c r="AU141" s="201" t="s">
        <v>77</v>
      </c>
      <c r="AY141" s="200" t="s">
        <v>121</v>
      </c>
      <c r="BK141" s="202">
        <f>SUM(BK142:BK154)</f>
        <v>0</v>
      </c>
    </row>
    <row r="142" s="2" customFormat="1" ht="16.5" customHeight="1">
      <c r="A142" s="39"/>
      <c r="B142" s="40"/>
      <c r="C142" s="205" t="s">
        <v>219</v>
      </c>
      <c r="D142" s="205" t="s">
        <v>125</v>
      </c>
      <c r="E142" s="206" t="s">
        <v>220</v>
      </c>
      <c r="F142" s="207" t="s">
        <v>221</v>
      </c>
      <c r="G142" s="208" t="s">
        <v>222</v>
      </c>
      <c r="H142" s="209">
        <v>1</v>
      </c>
      <c r="I142" s="210"/>
      <c r="J142" s="211">
        <f>ROUND(I142*H142,2)</f>
        <v>0</v>
      </c>
      <c r="K142" s="207" t="s">
        <v>129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0.01933</v>
      </c>
      <c r="T142" s="215">
        <f>S142*H142</f>
        <v>0.01933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130</v>
      </c>
      <c r="AT142" s="216" t="s">
        <v>125</v>
      </c>
      <c r="AU142" s="216" t="s">
        <v>131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131</v>
      </c>
      <c r="BK142" s="217">
        <f>ROUND(I142*H142,2)</f>
        <v>0</v>
      </c>
      <c r="BL142" s="18" t="s">
        <v>130</v>
      </c>
      <c r="BM142" s="216" t="s">
        <v>223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224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131</v>
      </c>
    </row>
    <row r="144" s="2" customFormat="1">
      <c r="A144" s="39"/>
      <c r="B144" s="40"/>
      <c r="C144" s="41"/>
      <c r="D144" s="223" t="s">
        <v>135</v>
      </c>
      <c r="E144" s="41"/>
      <c r="F144" s="224" t="s">
        <v>225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131</v>
      </c>
    </row>
    <row r="145" s="2" customFormat="1" ht="16.5" customHeight="1">
      <c r="A145" s="39"/>
      <c r="B145" s="40"/>
      <c r="C145" s="205" t="s">
        <v>226</v>
      </c>
      <c r="D145" s="205" t="s">
        <v>125</v>
      </c>
      <c r="E145" s="206" t="s">
        <v>227</v>
      </c>
      <c r="F145" s="207" t="s">
        <v>228</v>
      </c>
      <c r="G145" s="208" t="s">
        <v>222</v>
      </c>
      <c r="H145" s="209">
        <v>2</v>
      </c>
      <c r="I145" s="210"/>
      <c r="J145" s="211">
        <f>ROUND(I145*H145,2)</f>
        <v>0</v>
      </c>
      <c r="K145" s="207" t="s">
        <v>129</v>
      </c>
      <c r="L145" s="45"/>
      <c r="M145" s="212" t="s">
        <v>19</v>
      </c>
      <c r="N145" s="213" t="s">
        <v>41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0.019460000000000002</v>
      </c>
      <c r="T145" s="215">
        <f>S145*H145</f>
        <v>0.038920000000000003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130</v>
      </c>
      <c r="AT145" s="216" t="s">
        <v>125</v>
      </c>
      <c r="AU145" s="216" t="s">
        <v>131</v>
      </c>
      <c r="AY145" s="18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131</v>
      </c>
      <c r="BK145" s="217">
        <f>ROUND(I145*H145,2)</f>
        <v>0</v>
      </c>
      <c r="BL145" s="18" t="s">
        <v>130</v>
      </c>
      <c r="BM145" s="216" t="s">
        <v>229</v>
      </c>
    </row>
    <row r="146" s="2" customFormat="1">
      <c r="A146" s="39"/>
      <c r="B146" s="40"/>
      <c r="C146" s="41"/>
      <c r="D146" s="218" t="s">
        <v>133</v>
      </c>
      <c r="E146" s="41"/>
      <c r="F146" s="219" t="s">
        <v>230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131</v>
      </c>
    </row>
    <row r="147" s="2" customFormat="1">
      <c r="A147" s="39"/>
      <c r="B147" s="40"/>
      <c r="C147" s="41"/>
      <c r="D147" s="223" t="s">
        <v>135</v>
      </c>
      <c r="E147" s="41"/>
      <c r="F147" s="224" t="s">
        <v>231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135</v>
      </c>
      <c r="AU147" s="18" t="s">
        <v>131</v>
      </c>
    </row>
    <row r="148" s="13" customFormat="1">
      <c r="A148" s="13"/>
      <c r="B148" s="225"/>
      <c r="C148" s="226"/>
      <c r="D148" s="218" t="s">
        <v>137</v>
      </c>
      <c r="E148" s="227" t="s">
        <v>19</v>
      </c>
      <c r="F148" s="228" t="s">
        <v>232</v>
      </c>
      <c r="G148" s="226"/>
      <c r="H148" s="229">
        <v>2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137</v>
      </c>
      <c r="AU148" s="235" t="s">
        <v>131</v>
      </c>
      <c r="AV148" s="13" t="s">
        <v>131</v>
      </c>
      <c r="AW148" s="13" t="s">
        <v>31</v>
      </c>
      <c r="AX148" s="13" t="s">
        <v>77</v>
      </c>
      <c r="AY148" s="235" t="s">
        <v>121</v>
      </c>
    </row>
    <row r="149" s="2" customFormat="1" ht="16.5" customHeight="1">
      <c r="A149" s="39"/>
      <c r="B149" s="40"/>
      <c r="C149" s="205" t="s">
        <v>233</v>
      </c>
      <c r="D149" s="205" t="s">
        <v>125</v>
      </c>
      <c r="E149" s="206" t="s">
        <v>234</v>
      </c>
      <c r="F149" s="207" t="s">
        <v>235</v>
      </c>
      <c r="G149" s="208" t="s">
        <v>222</v>
      </c>
      <c r="H149" s="209">
        <v>1</v>
      </c>
      <c r="I149" s="210"/>
      <c r="J149" s="211">
        <f>ROUND(I149*H149,2)</f>
        <v>0</v>
      </c>
      <c r="K149" s="207" t="s">
        <v>129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0.032899999999999999</v>
      </c>
      <c r="T149" s="215">
        <f>S149*H149</f>
        <v>0.032899999999999999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130</v>
      </c>
      <c r="AT149" s="216" t="s">
        <v>125</v>
      </c>
      <c r="AU149" s="216" t="s">
        <v>131</v>
      </c>
      <c r="AY149" s="18" t="s">
        <v>121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131</v>
      </c>
      <c r="BK149" s="217">
        <f>ROUND(I149*H149,2)</f>
        <v>0</v>
      </c>
      <c r="BL149" s="18" t="s">
        <v>130</v>
      </c>
      <c r="BM149" s="216" t="s">
        <v>236</v>
      </c>
    </row>
    <row r="150" s="2" customFormat="1">
      <c r="A150" s="39"/>
      <c r="B150" s="40"/>
      <c r="C150" s="41"/>
      <c r="D150" s="218" t="s">
        <v>133</v>
      </c>
      <c r="E150" s="41"/>
      <c r="F150" s="219" t="s">
        <v>237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133</v>
      </c>
      <c r="AU150" s="18" t="s">
        <v>131</v>
      </c>
    </row>
    <row r="151" s="2" customFormat="1">
      <c r="A151" s="39"/>
      <c r="B151" s="40"/>
      <c r="C151" s="41"/>
      <c r="D151" s="223" t="s">
        <v>135</v>
      </c>
      <c r="E151" s="41"/>
      <c r="F151" s="224" t="s">
        <v>238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135</v>
      </c>
      <c r="AU151" s="18" t="s">
        <v>131</v>
      </c>
    </row>
    <row r="152" s="2" customFormat="1" ht="16.5" customHeight="1">
      <c r="A152" s="39"/>
      <c r="B152" s="40"/>
      <c r="C152" s="205" t="s">
        <v>239</v>
      </c>
      <c r="D152" s="205" t="s">
        <v>125</v>
      </c>
      <c r="E152" s="206" t="s">
        <v>240</v>
      </c>
      <c r="F152" s="207" t="s">
        <v>241</v>
      </c>
      <c r="G152" s="208" t="s">
        <v>222</v>
      </c>
      <c r="H152" s="209">
        <v>2</v>
      </c>
      <c r="I152" s="210"/>
      <c r="J152" s="211">
        <f>ROUND(I152*H152,2)</f>
        <v>0</v>
      </c>
      <c r="K152" s="207" t="s">
        <v>129</v>
      </c>
      <c r="L152" s="45"/>
      <c r="M152" s="212" t="s">
        <v>19</v>
      </c>
      <c r="N152" s="213" t="s">
        <v>41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0.00156</v>
      </c>
      <c r="T152" s="215">
        <f>S152*H152</f>
        <v>0.0031199999999999999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130</v>
      </c>
      <c r="AT152" s="216" t="s">
        <v>125</v>
      </c>
      <c r="AU152" s="216" t="s">
        <v>131</v>
      </c>
      <c r="AY152" s="18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131</v>
      </c>
      <c r="BK152" s="217">
        <f>ROUND(I152*H152,2)</f>
        <v>0</v>
      </c>
      <c r="BL152" s="18" t="s">
        <v>130</v>
      </c>
      <c r="BM152" s="216" t="s">
        <v>242</v>
      </c>
    </row>
    <row r="153" s="2" customFormat="1">
      <c r="A153" s="39"/>
      <c r="B153" s="40"/>
      <c r="C153" s="41"/>
      <c r="D153" s="218" t="s">
        <v>133</v>
      </c>
      <c r="E153" s="41"/>
      <c r="F153" s="219" t="s">
        <v>243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133</v>
      </c>
      <c r="AU153" s="18" t="s">
        <v>131</v>
      </c>
    </row>
    <row r="154" s="2" customFormat="1">
      <c r="A154" s="39"/>
      <c r="B154" s="40"/>
      <c r="C154" s="41"/>
      <c r="D154" s="223" t="s">
        <v>135</v>
      </c>
      <c r="E154" s="41"/>
      <c r="F154" s="224" t="s">
        <v>244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135</v>
      </c>
      <c r="AU154" s="18" t="s">
        <v>131</v>
      </c>
    </row>
    <row r="155" s="12" customFormat="1" ht="22.8" customHeight="1">
      <c r="A155" s="12"/>
      <c r="B155" s="189"/>
      <c r="C155" s="190"/>
      <c r="D155" s="191" t="s">
        <v>68</v>
      </c>
      <c r="E155" s="203" t="s">
        <v>245</v>
      </c>
      <c r="F155" s="203" t="s">
        <v>246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SUM(P156:P159)</f>
        <v>0</v>
      </c>
      <c r="Q155" s="197"/>
      <c r="R155" s="198">
        <f>SUM(R156:R159)</f>
        <v>0</v>
      </c>
      <c r="S155" s="197"/>
      <c r="T155" s="199">
        <f>SUM(T156:T159)</f>
        <v>0.2616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131</v>
      </c>
      <c r="AT155" s="201" t="s">
        <v>68</v>
      </c>
      <c r="AU155" s="201" t="s">
        <v>77</v>
      </c>
      <c r="AY155" s="200" t="s">
        <v>121</v>
      </c>
      <c r="BK155" s="202">
        <f>SUM(BK156:BK159)</f>
        <v>0</v>
      </c>
    </row>
    <row r="156" s="2" customFormat="1" ht="16.5" customHeight="1">
      <c r="A156" s="39"/>
      <c r="B156" s="40"/>
      <c r="C156" s="205" t="s">
        <v>247</v>
      </c>
      <c r="D156" s="205" t="s">
        <v>125</v>
      </c>
      <c r="E156" s="206" t="s">
        <v>248</v>
      </c>
      <c r="F156" s="207" t="s">
        <v>249</v>
      </c>
      <c r="G156" s="208" t="s">
        <v>250</v>
      </c>
      <c r="H156" s="209">
        <v>10.9</v>
      </c>
      <c r="I156" s="210"/>
      <c r="J156" s="211">
        <f>ROUND(I156*H156,2)</f>
        <v>0</v>
      </c>
      <c r="K156" s="207" t="s">
        <v>129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0.024</v>
      </c>
      <c r="T156" s="215">
        <f>S156*H156</f>
        <v>0.2616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130</v>
      </c>
      <c r="AT156" s="216" t="s">
        <v>125</v>
      </c>
      <c r="AU156" s="216" t="s">
        <v>131</v>
      </c>
      <c r="AY156" s="18" t="s">
        <v>121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131</v>
      </c>
      <c r="BK156" s="217">
        <f>ROUND(I156*H156,2)</f>
        <v>0</v>
      </c>
      <c r="BL156" s="18" t="s">
        <v>130</v>
      </c>
      <c r="BM156" s="216" t="s">
        <v>251</v>
      </c>
    </row>
    <row r="157" s="2" customFormat="1">
      <c r="A157" s="39"/>
      <c r="B157" s="40"/>
      <c r="C157" s="41"/>
      <c r="D157" s="218" t="s">
        <v>133</v>
      </c>
      <c r="E157" s="41"/>
      <c r="F157" s="219" t="s">
        <v>252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133</v>
      </c>
      <c r="AU157" s="18" t="s">
        <v>131</v>
      </c>
    </row>
    <row r="158" s="2" customFormat="1">
      <c r="A158" s="39"/>
      <c r="B158" s="40"/>
      <c r="C158" s="41"/>
      <c r="D158" s="223" t="s">
        <v>135</v>
      </c>
      <c r="E158" s="41"/>
      <c r="F158" s="224" t="s">
        <v>253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135</v>
      </c>
      <c r="AU158" s="18" t="s">
        <v>131</v>
      </c>
    </row>
    <row r="159" s="13" customFormat="1">
      <c r="A159" s="13"/>
      <c r="B159" s="225"/>
      <c r="C159" s="226"/>
      <c r="D159" s="218" t="s">
        <v>137</v>
      </c>
      <c r="E159" s="227" t="s">
        <v>19</v>
      </c>
      <c r="F159" s="228" t="s">
        <v>254</v>
      </c>
      <c r="G159" s="226"/>
      <c r="H159" s="229">
        <v>10.9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137</v>
      </c>
      <c r="AU159" s="235" t="s">
        <v>131</v>
      </c>
      <c r="AV159" s="13" t="s">
        <v>131</v>
      </c>
      <c r="AW159" s="13" t="s">
        <v>31</v>
      </c>
      <c r="AX159" s="13" t="s">
        <v>77</v>
      </c>
      <c r="AY159" s="235" t="s">
        <v>121</v>
      </c>
    </row>
    <row r="160" s="12" customFormat="1" ht="22.8" customHeight="1">
      <c r="A160" s="12"/>
      <c r="B160" s="189"/>
      <c r="C160" s="190"/>
      <c r="D160" s="191" t="s">
        <v>68</v>
      </c>
      <c r="E160" s="203" t="s">
        <v>255</v>
      </c>
      <c r="F160" s="203" t="s">
        <v>256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SUM(P161:P166)</f>
        <v>0</v>
      </c>
      <c r="Q160" s="197"/>
      <c r="R160" s="198">
        <f>SUM(R161:R166)</f>
        <v>0</v>
      </c>
      <c r="S160" s="197"/>
      <c r="T160" s="199">
        <f>SUM(T161:T166)</f>
        <v>0.30499999999999999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131</v>
      </c>
      <c r="AT160" s="201" t="s">
        <v>68</v>
      </c>
      <c r="AU160" s="201" t="s">
        <v>77</v>
      </c>
      <c r="AY160" s="200" t="s">
        <v>121</v>
      </c>
      <c r="BK160" s="202">
        <f>SUM(BK161:BK166)</f>
        <v>0</v>
      </c>
    </row>
    <row r="161" s="2" customFormat="1" ht="16.5" customHeight="1">
      <c r="A161" s="39"/>
      <c r="B161" s="40"/>
      <c r="C161" s="205" t="s">
        <v>257</v>
      </c>
      <c r="D161" s="205" t="s">
        <v>125</v>
      </c>
      <c r="E161" s="206" t="s">
        <v>258</v>
      </c>
      <c r="F161" s="207" t="s">
        <v>259</v>
      </c>
      <c r="G161" s="208" t="s">
        <v>260</v>
      </c>
      <c r="H161" s="209">
        <v>1</v>
      </c>
      <c r="I161" s="210"/>
      <c r="J161" s="211">
        <f>ROUND(I161*H161,2)</f>
        <v>0</v>
      </c>
      <c r="K161" s="207" t="s">
        <v>129</v>
      </c>
      <c r="L161" s="45"/>
      <c r="M161" s="212" t="s">
        <v>19</v>
      </c>
      <c r="N161" s="213" t="s">
        <v>41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0.13100000000000001</v>
      </c>
      <c r="T161" s="215">
        <f>S161*H161</f>
        <v>0.13100000000000001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130</v>
      </c>
      <c r="AT161" s="216" t="s">
        <v>125</v>
      </c>
      <c r="AU161" s="216" t="s">
        <v>131</v>
      </c>
      <c r="AY161" s="18" t="s">
        <v>121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131</v>
      </c>
      <c r="BK161" s="217">
        <f>ROUND(I161*H161,2)</f>
        <v>0</v>
      </c>
      <c r="BL161" s="18" t="s">
        <v>130</v>
      </c>
      <c r="BM161" s="216" t="s">
        <v>261</v>
      </c>
    </row>
    <row r="162" s="2" customFormat="1">
      <c r="A162" s="39"/>
      <c r="B162" s="40"/>
      <c r="C162" s="41"/>
      <c r="D162" s="218" t="s">
        <v>133</v>
      </c>
      <c r="E162" s="41"/>
      <c r="F162" s="219" t="s">
        <v>262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131</v>
      </c>
    </row>
    <row r="163" s="2" customFormat="1">
      <c r="A163" s="39"/>
      <c r="B163" s="40"/>
      <c r="C163" s="41"/>
      <c r="D163" s="223" t="s">
        <v>135</v>
      </c>
      <c r="E163" s="41"/>
      <c r="F163" s="224" t="s">
        <v>263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135</v>
      </c>
      <c r="AU163" s="18" t="s">
        <v>131</v>
      </c>
    </row>
    <row r="164" s="2" customFormat="1" ht="16.5" customHeight="1">
      <c r="A164" s="39"/>
      <c r="B164" s="40"/>
      <c r="C164" s="205" t="s">
        <v>264</v>
      </c>
      <c r="D164" s="205" t="s">
        <v>125</v>
      </c>
      <c r="E164" s="206" t="s">
        <v>265</v>
      </c>
      <c r="F164" s="207" t="s">
        <v>266</v>
      </c>
      <c r="G164" s="208" t="s">
        <v>260</v>
      </c>
      <c r="H164" s="209">
        <v>1</v>
      </c>
      <c r="I164" s="210"/>
      <c r="J164" s="211">
        <f>ROUND(I164*H164,2)</f>
        <v>0</v>
      </c>
      <c r="K164" s="207" t="s">
        <v>129</v>
      </c>
      <c r="L164" s="45"/>
      <c r="M164" s="212" t="s">
        <v>19</v>
      </c>
      <c r="N164" s="213" t="s">
        <v>41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0.17399999999999999</v>
      </c>
      <c r="T164" s="215">
        <f>S164*H164</f>
        <v>0.17399999999999999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130</v>
      </c>
      <c r="AT164" s="216" t="s">
        <v>125</v>
      </c>
      <c r="AU164" s="216" t="s">
        <v>131</v>
      </c>
      <c r="AY164" s="18" t="s">
        <v>121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131</v>
      </c>
      <c r="BK164" s="217">
        <f>ROUND(I164*H164,2)</f>
        <v>0</v>
      </c>
      <c r="BL164" s="18" t="s">
        <v>130</v>
      </c>
      <c r="BM164" s="216" t="s">
        <v>267</v>
      </c>
    </row>
    <row r="165" s="2" customFormat="1">
      <c r="A165" s="39"/>
      <c r="B165" s="40"/>
      <c r="C165" s="41"/>
      <c r="D165" s="218" t="s">
        <v>133</v>
      </c>
      <c r="E165" s="41"/>
      <c r="F165" s="219" t="s">
        <v>268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133</v>
      </c>
      <c r="AU165" s="18" t="s">
        <v>131</v>
      </c>
    </row>
    <row r="166" s="2" customFormat="1">
      <c r="A166" s="39"/>
      <c r="B166" s="40"/>
      <c r="C166" s="41"/>
      <c r="D166" s="223" t="s">
        <v>135</v>
      </c>
      <c r="E166" s="41"/>
      <c r="F166" s="224" t="s">
        <v>269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135</v>
      </c>
      <c r="AU166" s="18" t="s">
        <v>131</v>
      </c>
    </row>
    <row r="167" s="12" customFormat="1" ht="22.8" customHeight="1">
      <c r="A167" s="12"/>
      <c r="B167" s="189"/>
      <c r="C167" s="190"/>
      <c r="D167" s="191" t="s">
        <v>68</v>
      </c>
      <c r="E167" s="203" t="s">
        <v>270</v>
      </c>
      <c r="F167" s="203" t="s">
        <v>271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SUM(P168:P175)</f>
        <v>0</v>
      </c>
      <c r="Q167" s="197"/>
      <c r="R167" s="198">
        <f>SUM(R168:R175)</f>
        <v>0</v>
      </c>
      <c r="S167" s="197"/>
      <c r="T167" s="199">
        <f>SUM(T168:T175)</f>
        <v>1.0481373999999999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0" t="s">
        <v>131</v>
      </c>
      <c r="AT167" s="201" t="s">
        <v>68</v>
      </c>
      <c r="AU167" s="201" t="s">
        <v>77</v>
      </c>
      <c r="AY167" s="200" t="s">
        <v>121</v>
      </c>
      <c r="BK167" s="202">
        <f>SUM(BK168:BK175)</f>
        <v>0</v>
      </c>
    </row>
    <row r="168" s="2" customFormat="1" ht="16.5" customHeight="1">
      <c r="A168" s="39"/>
      <c r="B168" s="40"/>
      <c r="C168" s="205" t="s">
        <v>272</v>
      </c>
      <c r="D168" s="205" t="s">
        <v>125</v>
      </c>
      <c r="E168" s="206" t="s">
        <v>273</v>
      </c>
      <c r="F168" s="207" t="s">
        <v>274</v>
      </c>
      <c r="G168" s="208" t="s">
        <v>149</v>
      </c>
      <c r="H168" s="209">
        <v>12.060000000000001</v>
      </c>
      <c r="I168" s="210"/>
      <c r="J168" s="211">
        <f>ROUND(I168*H168,2)</f>
        <v>0</v>
      </c>
      <c r="K168" s="207" t="s">
        <v>129</v>
      </c>
      <c r="L168" s="45"/>
      <c r="M168" s="212" t="s">
        <v>19</v>
      </c>
      <c r="N168" s="213" t="s">
        <v>41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0.01174</v>
      </c>
      <c r="T168" s="215">
        <f>S168*H168</f>
        <v>0.1415844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130</v>
      </c>
      <c r="AT168" s="216" t="s">
        <v>125</v>
      </c>
      <c r="AU168" s="216" t="s">
        <v>131</v>
      </c>
      <c r="AY168" s="18" t="s">
        <v>121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131</v>
      </c>
      <c r="BK168" s="217">
        <f>ROUND(I168*H168,2)</f>
        <v>0</v>
      </c>
      <c r="BL168" s="18" t="s">
        <v>130</v>
      </c>
      <c r="BM168" s="216" t="s">
        <v>275</v>
      </c>
    </row>
    <row r="169" s="2" customFormat="1">
      <c r="A169" s="39"/>
      <c r="B169" s="40"/>
      <c r="C169" s="41"/>
      <c r="D169" s="218" t="s">
        <v>133</v>
      </c>
      <c r="E169" s="41"/>
      <c r="F169" s="219" t="s">
        <v>274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133</v>
      </c>
      <c r="AU169" s="18" t="s">
        <v>131</v>
      </c>
    </row>
    <row r="170" s="2" customFormat="1">
      <c r="A170" s="39"/>
      <c r="B170" s="40"/>
      <c r="C170" s="41"/>
      <c r="D170" s="223" t="s">
        <v>135</v>
      </c>
      <c r="E170" s="41"/>
      <c r="F170" s="224" t="s">
        <v>276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135</v>
      </c>
      <c r="AU170" s="18" t="s">
        <v>131</v>
      </c>
    </row>
    <row r="171" s="13" customFormat="1">
      <c r="A171" s="13"/>
      <c r="B171" s="225"/>
      <c r="C171" s="226"/>
      <c r="D171" s="218" t="s">
        <v>137</v>
      </c>
      <c r="E171" s="227" t="s">
        <v>19</v>
      </c>
      <c r="F171" s="228" t="s">
        <v>277</v>
      </c>
      <c r="G171" s="226"/>
      <c r="H171" s="229">
        <v>12.060000000000001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137</v>
      </c>
      <c r="AU171" s="235" t="s">
        <v>131</v>
      </c>
      <c r="AV171" s="13" t="s">
        <v>131</v>
      </c>
      <c r="AW171" s="13" t="s">
        <v>31</v>
      </c>
      <c r="AX171" s="13" t="s">
        <v>77</v>
      </c>
      <c r="AY171" s="235" t="s">
        <v>121</v>
      </c>
    </row>
    <row r="172" s="2" customFormat="1" ht="16.5" customHeight="1">
      <c r="A172" s="39"/>
      <c r="B172" s="40"/>
      <c r="C172" s="205" t="s">
        <v>278</v>
      </c>
      <c r="D172" s="205" t="s">
        <v>125</v>
      </c>
      <c r="E172" s="206" t="s">
        <v>279</v>
      </c>
      <c r="F172" s="207" t="s">
        <v>280</v>
      </c>
      <c r="G172" s="208" t="s">
        <v>250</v>
      </c>
      <c r="H172" s="209">
        <v>10.9</v>
      </c>
      <c r="I172" s="210"/>
      <c r="J172" s="211">
        <f>ROUND(I172*H172,2)</f>
        <v>0</v>
      </c>
      <c r="K172" s="207" t="s">
        <v>129</v>
      </c>
      <c r="L172" s="45"/>
      <c r="M172" s="212" t="s">
        <v>19</v>
      </c>
      <c r="N172" s="213" t="s">
        <v>41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0.083169999999999994</v>
      </c>
      <c r="T172" s="215">
        <f>S172*H172</f>
        <v>0.90655299999999994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130</v>
      </c>
      <c r="AT172" s="216" t="s">
        <v>125</v>
      </c>
      <c r="AU172" s="216" t="s">
        <v>131</v>
      </c>
      <c r="AY172" s="18" t="s">
        <v>121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131</v>
      </c>
      <c r="BK172" s="217">
        <f>ROUND(I172*H172,2)</f>
        <v>0</v>
      </c>
      <c r="BL172" s="18" t="s">
        <v>130</v>
      </c>
      <c r="BM172" s="216" t="s">
        <v>281</v>
      </c>
    </row>
    <row r="173" s="2" customFormat="1">
      <c r="A173" s="39"/>
      <c r="B173" s="40"/>
      <c r="C173" s="41"/>
      <c r="D173" s="218" t="s">
        <v>133</v>
      </c>
      <c r="E173" s="41"/>
      <c r="F173" s="219" t="s">
        <v>280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131</v>
      </c>
    </row>
    <row r="174" s="2" customFormat="1">
      <c r="A174" s="39"/>
      <c r="B174" s="40"/>
      <c r="C174" s="41"/>
      <c r="D174" s="223" t="s">
        <v>135</v>
      </c>
      <c r="E174" s="41"/>
      <c r="F174" s="224" t="s">
        <v>282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135</v>
      </c>
      <c r="AU174" s="18" t="s">
        <v>131</v>
      </c>
    </row>
    <row r="175" s="13" customFormat="1">
      <c r="A175" s="13"/>
      <c r="B175" s="225"/>
      <c r="C175" s="226"/>
      <c r="D175" s="218" t="s">
        <v>137</v>
      </c>
      <c r="E175" s="227" t="s">
        <v>19</v>
      </c>
      <c r="F175" s="228" t="s">
        <v>283</v>
      </c>
      <c r="G175" s="226"/>
      <c r="H175" s="229">
        <v>10.9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137</v>
      </c>
      <c r="AU175" s="235" t="s">
        <v>131</v>
      </c>
      <c r="AV175" s="13" t="s">
        <v>131</v>
      </c>
      <c r="AW175" s="13" t="s">
        <v>31</v>
      </c>
      <c r="AX175" s="13" t="s">
        <v>77</v>
      </c>
      <c r="AY175" s="235" t="s">
        <v>121</v>
      </c>
    </row>
    <row r="176" s="12" customFormat="1" ht="22.8" customHeight="1">
      <c r="A176" s="12"/>
      <c r="B176" s="189"/>
      <c r="C176" s="190"/>
      <c r="D176" s="191" t="s">
        <v>68</v>
      </c>
      <c r="E176" s="203" t="s">
        <v>284</v>
      </c>
      <c r="F176" s="203" t="s">
        <v>285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SUM(P177:P186)</f>
        <v>0</v>
      </c>
      <c r="Q176" s="197"/>
      <c r="R176" s="198">
        <f>SUM(R177:R186)</f>
        <v>0</v>
      </c>
      <c r="S176" s="197"/>
      <c r="T176" s="199">
        <f>SUM(T177:T186)</f>
        <v>0.051520000000000003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131</v>
      </c>
      <c r="AT176" s="201" t="s">
        <v>68</v>
      </c>
      <c r="AU176" s="201" t="s">
        <v>77</v>
      </c>
      <c r="AY176" s="200" t="s">
        <v>121</v>
      </c>
      <c r="BK176" s="202">
        <f>SUM(BK177:BK186)</f>
        <v>0</v>
      </c>
    </row>
    <row r="177" s="2" customFormat="1" ht="16.5" customHeight="1">
      <c r="A177" s="39"/>
      <c r="B177" s="40"/>
      <c r="C177" s="205" t="s">
        <v>286</v>
      </c>
      <c r="D177" s="205" t="s">
        <v>125</v>
      </c>
      <c r="E177" s="206" t="s">
        <v>287</v>
      </c>
      <c r="F177" s="207" t="s">
        <v>288</v>
      </c>
      <c r="G177" s="208" t="s">
        <v>250</v>
      </c>
      <c r="H177" s="209">
        <v>19.600000000000001</v>
      </c>
      <c r="I177" s="210"/>
      <c r="J177" s="211">
        <f>ROUND(I177*H177,2)</f>
        <v>0</v>
      </c>
      <c r="K177" s="207" t="s">
        <v>129</v>
      </c>
      <c r="L177" s="45"/>
      <c r="M177" s="212" t="s">
        <v>19</v>
      </c>
      <c r="N177" s="213" t="s">
        <v>41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0.0025000000000000001</v>
      </c>
      <c r="T177" s="215">
        <f>S177*H177</f>
        <v>0.049000000000000002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130</v>
      </c>
      <c r="AT177" s="216" t="s">
        <v>125</v>
      </c>
      <c r="AU177" s="216" t="s">
        <v>131</v>
      </c>
      <c r="AY177" s="18" t="s">
        <v>121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131</v>
      </c>
      <c r="BK177" s="217">
        <f>ROUND(I177*H177,2)</f>
        <v>0</v>
      </c>
      <c r="BL177" s="18" t="s">
        <v>130</v>
      </c>
      <c r="BM177" s="216" t="s">
        <v>289</v>
      </c>
    </row>
    <row r="178" s="2" customFormat="1">
      <c r="A178" s="39"/>
      <c r="B178" s="40"/>
      <c r="C178" s="41"/>
      <c r="D178" s="218" t="s">
        <v>133</v>
      </c>
      <c r="E178" s="41"/>
      <c r="F178" s="219" t="s">
        <v>290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133</v>
      </c>
      <c r="AU178" s="18" t="s">
        <v>131</v>
      </c>
    </row>
    <row r="179" s="2" customFormat="1">
      <c r="A179" s="39"/>
      <c r="B179" s="40"/>
      <c r="C179" s="41"/>
      <c r="D179" s="223" t="s">
        <v>135</v>
      </c>
      <c r="E179" s="41"/>
      <c r="F179" s="224" t="s">
        <v>291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135</v>
      </c>
      <c r="AU179" s="18" t="s">
        <v>131</v>
      </c>
    </row>
    <row r="180" s="13" customFormat="1">
      <c r="A180" s="13"/>
      <c r="B180" s="225"/>
      <c r="C180" s="226"/>
      <c r="D180" s="218" t="s">
        <v>137</v>
      </c>
      <c r="E180" s="227" t="s">
        <v>19</v>
      </c>
      <c r="F180" s="228" t="s">
        <v>292</v>
      </c>
      <c r="G180" s="226"/>
      <c r="H180" s="229">
        <v>19.600000000000001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137</v>
      </c>
      <c r="AU180" s="235" t="s">
        <v>131</v>
      </c>
      <c r="AV180" s="13" t="s">
        <v>131</v>
      </c>
      <c r="AW180" s="13" t="s">
        <v>31</v>
      </c>
      <c r="AX180" s="13" t="s">
        <v>77</v>
      </c>
      <c r="AY180" s="235" t="s">
        <v>121</v>
      </c>
    </row>
    <row r="181" s="2" customFormat="1" ht="16.5" customHeight="1">
      <c r="A181" s="39"/>
      <c r="B181" s="40"/>
      <c r="C181" s="205" t="s">
        <v>7</v>
      </c>
      <c r="D181" s="205" t="s">
        <v>125</v>
      </c>
      <c r="E181" s="206" t="s">
        <v>293</v>
      </c>
      <c r="F181" s="207" t="s">
        <v>294</v>
      </c>
      <c r="G181" s="208" t="s">
        <v>149</v>
      </c>
      <c r="H181" s="209">
        <v>8.4000000000000004</v>
      </c>
      <c r="I181" s="210"/>
      <c r="J181" s="211">
        <f>ROUND(I181*H181,2)</f>
        <v>0</v>
      </c>
      <c r="K181" s="207" t="s">
        <v>129</v>
      </c>
      <c r="L181" s="45"/>
      <c r="M181" s="212" t="s">
        <v>19</v>
      </c>
      <c r="N181" s="213" t="s">
        <v>41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0.00029999999999999997</v>
      </c>
      <c r="T181" s="215">
        <f>S181*H181</f>
        <v>0.0025199999999999997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130</v>
      </c>
      <c r="AT181" s="216" t="s">
        <v>125</v>
      </c>
      <c r="AU181" s="216" t="s">
        <v>131</v>
      </c>
      <c r="AY181" s="18" t="s">
        <v>121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131</v>
      </c>
      <c r="BK181" s="217">
        <f>ROUND(I181*H181,2)</f>
        <v>0</v>
      </c>
      <c r="BL181" s="18" t="s">
        <v>130</v>
      </c>
      <c r="BM181" s="216" t="s">
        <v>295</v>
      </c>
    </row>
    <row r="182" s="2" customFormat="1">
      <c r="A182" s="39"/>
      <c r="B182" s="40"/>
      <c r="C182" s="41"/>
      <c r="D182" s="218" t="s">
        <v>133</v>
      </c>
      <c r="E182" s="41"/>
      <c r="F182" s="219" t="s">
        <v>296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131</v>
      </c>
    </row>
    <row r="183" s="2" customFormat="1">
      <c r="A183" s="39"/>
      <c r="B183" s="40"/>
      <c r="C183" s="41"/>
      <c r="D183" s="223" t="s">
        <v>135</v>
      </c>
      <c r="E183" s="41"/>
      <c r="F183" s="224" t="s">
        <v>297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135</v>
      </c>
      <c r="AU183" s="18" t="s">
        <v>131</v>
      </c>
    </row>
    <row r="184" s="14" customFormat="1">
      <c r="A184" s="14"/>
      <c r="B184" s="236"/>
      <c r="C184" s="237"/>
      <c r="D184" s="218" t="s">
        <v>137</v>
      </c>
      <c r="E184" s="238" t="s">
        <v>19</v>
      </c>
      <c r="F184" s="239" t="s">
        <v>298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137</v>
      </c>
      <c r="AU184" s="245" t="s">
        <v>131</v>
      </c>
      <c r="AV184" s="14" t="s">
        <v>77</v>
      </c>
      <c r="AW184" s="14" t="s">
        <v>31</v>
      </c>
      <c r="AX184" s="14" t="s">
        <v>69</v>
      </c>
      <c r="AY184" s="245" t="s">
        <v>121</v>
      </c>
    </row>
    <row r="185" s="13" customFormat="1">
      <c r="A185" s="13"/>
      <c r="B185" s="225"/>
      <c r="C185" s="226"/>
      <c r="D185" s="218" t="s">
        <v>137</v>
      </c>
      <c r="E185" s="227" t="s">
        <v>19</v>
      </c>
      <c r="F185" s="228" t="s">
        <v>299</v>
      </c>
      <c r="G185" s="226"/>
      <c r="H185" s="229">
        <v>8.4000000000000004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137</v>
      </c>
      <c r="AU185" s="235" t="s">
        <v>131</v>
      </c>
      <c r="AV185" s="13" t="s">
        <v>131</v>
      </c>
      <c r="AW185" s="13" t="s">
        <v>31</v>
      </c>
      <c r="AX185" s="13" t="s">
        <v>69</v>
      </c>
      <c r="AY185" s="235" t="s">
        <v>121</v>
      </c>
    </row>
    <row r="186" s="15" customFormat="1">
      <c r="A186" s="15"/>
      <c r="B186" s="246"/>
      <c r="C186" s="247"/>
      <c r="D186" s="218" t="s">
        <v>137</v>
      </c>
      <c r="E186" s="248" t="s">
        <v>19</v>
      </c>
      <c r="F186" s="249" t="s">
        <v>300</v>
      </c>
      <c r="G186" s="247"/>
      <c r="H186" s="250">
        <v>8.4000000000000004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137</v>
      </c>
      <c r="AU186" s="256" t="s">
        <v>131</v>
      </c>
      <c r="AV186" s="15" t="s">
        <v>142</v>
      </c>
      <c r="AW186" s="15" t="s">
        <v>31</v>
      </c>
      <c r="AX186" s="15" t="s">
        <v>77</v>
      </c>
      <c r="AY186" s="256" t="s">
        <v>121</v>
      </c>
    </row>
    <row r="187" s="12" customFormat="1" ht="22.8" customHeight="1">
      <c r="A187" s="12"/>
      <c r="B187" s="189"/>
      <c r="C187" s="190"/>
      <c r="D187" s="191" t="s">
        <v>68</v>
      </c>
      <c r="E187" s="203" t="s">
        <v>301</v>
      </c>
      <c r="F187" s="203" t="s">
        <v>302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SUM(P188:P195)</f>
        <v>0</v>
      </c>
      <c r="Q187" s="197"/>
      <c r="R187" s="198">
        <f>SUM(R188:R195)</f>
        <v>0</v>
      </c>
      <c r="S187" s="197"/>
      <c r="T187" s="199">
        <f>SUM(T188:T195)</f>
        <v>1.4898200000000001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131</v>
      </c>
      <c r="AT187" s="201" t="s">
        <v>68</v>
      </c>
      <c r="AU187" s="201" t="s">
        <v>77</v>
      </c>
      <c r="AY187" s="200" t="s">
        <v>121</v>
      </c>
      <c r="BK187" s="202">
        <f>SUM(BK188:BK195)</f>
        <v>0</v>
      </c>
    </row>
    <row r="188" s="2" customFormat="1" ht="16.5" customHeight="1">
      <c r="A188" s="39"/>
      <c r="B188" s="40"/>
      <c r="C188" s="205" t="s">
        <v>130</v>
      </c>
      <c r="D188" s="205" t="s">
        <v>125</v>
      </c>
      <c r="E188" s="206" t="s">
        <v>303</v>
      </c>
      <c r="F188" s="207" t="s">
        <v>304</v>
      </c>
      <c r="G188" s="208" t="s">
        <v>250</v>
      </c>
      <c r="H188" s="209">
        <v>18.280000000000001</v>
      </c>
      <c r="I188" s="210"/>
      <c r="J188" s="211">
        <f>ROUND(I188*H188,2)</f>
        <v>0</v>
      </c>
      <c r="K188" s="207" t="s">
        <v>129</v>
      </c>
      <c r="L188" s="45"/>
      <c r="M188" s="212" t="s">
        <v>19</v>
      </c>
      <c r="N188" s="213" t="s">
        <v>41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0.081500000000000003</v>
      </c>
      <c r="T188" s="215">
        <f>S188*H188</f>
        <v>1.4898200000000001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130</v>
      </c>
      <c r="AT188" s="216" t="s">
        <v>125</v>
      </c>
      <c r="AU188" s="216" t="s">
        <v>131</v>
      </c>
      <c r="AY188" s="18" t="s">
        <v>121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131</v>
      </c>
      <c r="BK188" s="217">
        <f>ROUND(I188*H188,2)</f>
        <v>0</v>
      </c>
      <c r="BL188" s="18" t="s">
        <v>130</v>
      </c>
      <c r="BM188" s="216" t="s">
        <v>305</v>
      </c>
    </row>
    <row r="189" s="2" customFormat="1">
      <c r="A189" s="39"/>
      <c r="B189" s="40"/>
      <c r="C189" s="41"/>
      <c r="D189" s="218" t="s">
        <v>133</v>
      </c>
      <c r="E189" s="41"/>
      <c r="F189" s="219" t="s">
        <v>306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131</v>
      </c>
    </row>
    <row r="190" s="2" customFormat="1">
      <c r="A190" s="39"/>
      <c r="B190" s="40"/>
      <c r="C190" s="41"/>
      <c r="D190" s="223" t="s">
        <v>135</v>
      </c>
      <c r="E190" s="41"/>
      <c r="F190" s="224" t="s">
        <v>307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135</v>
      </c>
      <c r="AU190" s="18" t="s">
        <v>131</v>
      </c>
    </row>
    <row r="191" s="13" customFormat="1">
      <c r="A191" s="13"/>
      <c r="B191" s="225"/>
      <c r="C191" s="226"/>
      <c r="D191" s="218" t="s">
        <v>137</v>
      </c>
      <c r="E191" s="227" t="s">
        <v>19</v>
      </c>
      <c r="F191" s="228" t="s">
        <v>308</v>
      </c>
      <c r="G191" s="226"/>
      <c r="H191" s="229">
        <v>2.5499999999999998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137</v>
      </c>
      <c r="AU191" s="235" t="s">
        <v>131</v>
      </c>
      <c r="AV191" s="13" t="s">
        <v>131</v>
      </c>
      <c r="AW191" s="13" t="s">
        <v>31</v>
      </c>
      <c r="AX191" s="13" t="s">
        <v>69</v>
      </c>
      <c r="AY191" s="235" t="s">
        <v>121</v>
      </c>
    </row>
    <row r="192" s="13" customFormat="1">
      <c r="A192" s="13"/>
      <c r="B192" s="225"/>
      <c r="C192" s="226"/>
      <c r="D192" s="218" t="s">
        <v>137</v>
      </c>
      <c r="E192" s="227" t="s">
        <v>19</v>
      </c>
      <c r="F192" s="228" t="s">
        <v>309</v>
      </c>
      <c r="G192" s="226"/>
      <c r="H192" s="229">
        <v>13.029999999999999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137</v>
      </c>
      <c r="AU192" s="235" t="s">
        <v>131</v>
      </c>
      <c r="AV192" s="13" t="s">
        <v>131</v>
      </c>
      <c r="AW192" s="13" t="s">
        <v>31</v>
      </c>
      <c r="AX192" s="13" t="s">
        <v>69</v>
      </c>
      <c r="AY192" s="235" t="s">
        <v>121</v>
      </c>
    </row>
    <row r="193" s="13" customFormat="1">
      <c r="A193" s="13"/>
      <c r="B193" s="225"/>
      <c r="C193" s="226"/>
      <c r="D193" s="218" t="s">
        <v>137</v>
      </c>
      <c r="E193" s="227" t="s">
        <v>19</v>
      </c>
      <c r="F193" s="228" t="s">
        <v>310</v>
      </c>
      <c r="G193" s="226"/>
      <c r="H193" s="229">
        <v>1.8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137</v>
      </c>
      <c r="AU193" s="235" t="s">
        <v>131</v>
      </c>
      <c r="AV193" s="13" t="s">
        <v>131</v>
      </c>
      <c r="AW193" s="13" t="s">
        <v>31</v>
      </c>
      <c r="AX193" s="13" t="s">
        <v>69</v>
      </c>
      <c r="AY193" s="235" t="s">
        <v>121</v>
      </c>
    </row>
    <row r="194" s="13" customFormat="1">
      <c r="A194" s="13"/>
      <c r="B194" s="225"/>
      <c r="C194" s="226"/>
      <c r="D194" s="218" t="s">
        <v>137</v>
      </c>
      <c r="E194" s="227" t="s">
        <v>19</v>
      </c>
      <c r="F194" s="228" t="s">
        <v>311</v>
      </c>
      <c r="G194" s="226"/>
      <c r="H194" s="229">
        <v>0.90000000000000002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137</v>
      </c>
      <c r="AU194" s="235" t="s">
        <v>131</v>
      </c>
      <c r="AV194" s="13" t="s">
        <v>131</v>
      </c>
      <c r="AW194" s="13" t="s">
        <v>31</v>
      </c>
      <c r="AX194" s="13" t="s">
        <v>69</v>
      </c>
      <c r="AY194" s="235" t="s">
        <v>121</v>
      </c>
    </row>
    <row r="195" s="15" customFormat="1">
      <c r="A195" s="15"/>
      <c r="B195" s="246"/>
      <c r="C195" s="247"/>
      <c r="D195" s="218" t="s">
        <v>137</v>
      </c>
      <c r="E195" s="248" t="s">
        <v>19</v>
      </c>
      <c r="F195" s="249" t="s">
        <v>300</v>
      </c>
      <c r="G195" s="247"/>
      <c r="H195" s="250">
        <v>18.279999999999998</v>
      </c>
      <c r="I195" s="251"/>
      <c r="J195" s="247"/>
      <c r="K195" s="247"/>
      <c r="L195" s="252"/>
      <c r="M195" s="257"/>
      <c r="N195" s="258"/>
      <c r="O195" s="258"/>
      <c r="P195" s="258"/>
      <c r="Q195" s="258"/>
      <c r="R195" s="258"/>
      <c r="S195" s="258"/>
      <c r="T195" s="25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137</v>
      </c>
      <c r="AU195" s="256" t="s">
        <v>131</v>
      </c>
      <c r="AV195" s="15" t="s">
        <v>142</v>
      </c>
      <c r="AW195" s="15" t="s">
        <v>31</v>
      </c>
      <c r="AX195" s="15" t="s">
        <v>77</v>
      </c>
      <c r="AY195" s="256" t="s">
        <v>121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Vfo0pA+jx0ytCar0bmQymNeOqI7Hy9l5Hka9spSh9H9x+ordi821C3nf08FuQOkoFnqnJHEPmfMK3TmB26s6LA==" hashValue="6lQqCj9LgIT0UF5WD0AZG4kOZ5mtB0+8sP0PsVY5E2LQqH21Mky9Dmep0N5lYcHatwgOhjIcRHKTRnfgQ+HstQ==" algorithmName="SHA-512" password="CC35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3_01/965042141"/>
    <hyperlink ref="F99" r:id="rId2" display="https://podminky.urs.cz/item/CS_URS_2023_01/965082923"/>
    <hyperlink ref="F103" r:id="rId3" display="https://podminky.urs.cz/item/CS_URS_2023_01/974031142"/>
    <hyperlink ref="F107" r:id="rId4" display="https://podminky.urs.cz/item/CS_URS_2023_01/974031153"/>
    <hyperlink ref="F111" r:id="rId5" display="https://podminky.urs.cz/item/CS_URS_2023_01/974031164"/>
    <hyperlink ref="F115" r:id="rId6" display="https://podminky.urs.cz/item/CS_URS_2023_01/977151117"/>
    <hyperlink ref="F120" r:id="rId7" display="https://podminky.urs.cz/item/CS_URS_2023_01/997013211"/>
    <hyperlink ref="F123" r:id="rId8" display="https://podminky.urs.cz/item/CS_URS_2023_01/997013501"/>
    <hyperlink ref="F126" r:id="rId9" display="https://podminky.urs.cz/item/CS_URS_2023_01/997013509"/>
    <hyperlink ref="F130" r:id="rId10" display="https://podminky.urs.cz/item/CS_URS_2023_01/997013631"/>
    <hyperlink ref="F135" r:id="rId11" display="https://podminky.urs.cz/item/CS_URS_2023_01/721140806"/>
    <hyperlink ref="F139" r:id="rId12" display="https://podminky.urs.cz/item/CS_URS_2023_01/721171808"/>
    <hyperlink ref="F144" r:id="rId13" display="https://podminky.urs.cz/item/CS_URS_2023_01/725110811"/>
    <hyperlink ref="F147" r:id="rId14" display="https://podminky.urs.cz/item/CS_URS_2023_01/725210821"/>
    <hyperlink ref="F151" r:id="rId15" display="https://podminky.urs.cz/item/CS_URS_2023_01/725220841"/>
    <hyperlink ref="F154" r:id="rId16" display="https://podminky.urs.cz/item/CS_URS_2023_01/725820801"/>
    <hyperlink ref="F158" r:id="rId17" display="https://podminky.urs.cz/item/CS_URS_2023_01/762521812"/>
    <hyperlink ref="F163" r:id="rId18" display="https://podminky.urs.cz/item/CS_URS_2023_01/766812820"/>
    <hyperlink ref="F166" r:id="rId19" display="https://podminky.urs.cz/item/CS_URS_2023_01/766812840"/>
    <hyperlink ref="F170" r:id="rId20" display="https://podminky.urs.cz/item/CS_URS_2023_01/771471810"/>
    <hyperlink ref="F174" r:id="rId21" display="https://podminky.urs.cz/item/CS_URS_2023_01/771571810"/>
    <hyperlink ref="F179" r:id="rId22" display="https://podminky.urs.cz/item/CS_URS_2023_01/776201811"/>
    <hyperlink ref="F183" r:id="rId23" display="https://podminky.urs.cz/item/CS_URS_2023_01/776410811"/>
    <hyperlink ref="F190" r:id="rId24" display="https://podminky.urs.cz/item/CS_URS_2023_01/7814718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Kralice nad Oslavou oprava bytu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ROUND((SUM(BE88:BE232)),  2)</f>
        <v>0</v>
      </c>
      <c r="G33" s="39"/>
      <c r="H33" s="39"/>
      <c r="I33" s="149">
        <v>0.20999999999999999</v>
      </c>
      <c r="J33" s="148">
        <f>ROUND(((SUM(BE88:BE232))*I33),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ROUND((SUM(BF88:BF232)),  2)</f>
        <v>0</v>
      </c>
      <c r="G34" s="39"/>
      <c r="H34" s="39"/>
      <c r="I34" s="149">
        <v>0.14999999999999999</v>
      </c>
      <c r="J34" s="148">
        <f>ROUND(((SUM(BF88:BF232))*I34),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ROUND((SUM(BG88:BG232)),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ROUND((SUM(BH88:BH232)),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ROUND((SUM(BI88:BI232)),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Kralice nad Oslavou oprava bytu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BH 02 - ASŘ D2.3.3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313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314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98</v>
      </c>
      <c r="E63" s="169"/>
      <c r="F63" s="169"/>
      <c r="G63" s="169"/>
      <c r="H63" s="169"/>
      <c r="I63" s="169"/>
      <c r="J63" s="170">
        <f>J109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315</v>
      </c>
      <c r="E64" s="175"/>
      <c r="F64" s="175"/>
      <c r="G64" s="175"/>
      <c r="H64" s="175"/>
      <c r="I64" s="175"/>
      <c r="J64" s="176">
        <f>J110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J121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J137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104</v>
      </c>
      <c r="E67" s="175"/>
      <c r="F67" s="175"/>
      <c r="G67" s="175"/>
      <c r="H67" s="175"/>
      <c r="I67" s="175"/>
      <c r="J67" s="176">
        <f>J181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105</v>
      </c>
      <c r="E68" s="175"/>
      <c r="F68" s="175"/>
      <c r="G68" s="175"/>
      <c r="H68" s="175"/>
      <c r="I68" s="175"/>
      <c r="J68" s="176">
        <f>J198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Kralice nad Oslavou oprava bytu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BH 02 - ASŘ D2.3.3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2. 1. 2023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32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107</v>
      </c>
      <c r="D87" s="181" t="s">
        <v>54</v>
      </c>
      <c r="E87" s="181" t="s">
        <v>50</v>
      </c>
      <c r="F87" s="181" t="s">
        <v>51</v>
      </c>
      <c r="G87" s="181" t="s">
        <v>108</v>
      </c>
      <c r="H87" s="181" t="s">
        <v>109</v>
      </c>
      <c r="I87" s="181" t="s">
        <v>110</v>
      </c>
      <c r="J87" s="181" t="s">
        <v>93</v>
      </c>
      <c r="K87" s="182" t="s">
        <v>111</v>
      </c>
      <c r="L87" s="183"/>
      <c r="M87" s="93" t="s">
        <v>19</v>
      </c>
      <c r="N87" s="94" t="s">
        <v>39</v>
      </c>
      <c r="O87" s="94" t="s">
        <v>112</v>
      </c>
      <c r="P87" s="94" t="s">
        <v>113</v>
      </c>
      <c r="Q87" s="94" t="s">
        <v>114</v>
      </c>
      <c r="R87" s="94" t="s">
        <v>115</v>
      </c>
      <c r="S87" s="94" t="s">
        <v>116</v>
      </c>
      <c r="T87" s="95" t="s">
        <v>117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118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P89+P109</f>
        <v>0</v>
      </c>
      <c r="Q88" s="97"/>
      <c r="R88" s="186">
        <f>R89+R109</f>
        <v>3.43555228</v>
      </c>
      <c r="S88" s="97"/>
      <c r="T88" s="187">
        <f>T89+T109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94</v>
      </c>
      <c r="BK88" s="188">
        <f>BK89+BK109</f>
        <v>0</v>
      </c>
    </row>
    <row r="89" s="12" customFormat="1" ht="25.92" customHeight="1">
      <c r="A89" s="12"/>
      <c r="B89" s="189"/>
      <c r="C89" s="190"/>
      <c r="D89" s="191" t="s">
        <v>68</v>
      </c>
      <c r="E89" s="192" t="s">
        <v>119</v>
      </c>
      <c r="F89" s="192" t="s">
        <v>120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P90+P105</f>
        <v>0</v>
      </c>
      <c r="Q89" s="197"/>
      <c r="R89" s="198">
        <f>R90+R105</f>
        <v>1.8241970799999998</v>
      </c>
      <c r="S89" s="197"/>
      <c r="T89" s="199">
        <f>T90+T105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77</v>
      </c>
      <c r="AT89" s="201" t="s">
        <v>68</v>
      </c>
      <c r="AU89" s="201" t="s">
        <v>69</v>
      </c>
      <c r="AY89" s="200" t="s">
        <v>121</v>
      </c>
      <c r="BK89" s="202">
        <f>BK90+BK105</f>
        <v>0</v>
      </c>
    </row>
    <row r="90" s="12" customFormat="1" ht="22.8" customHeight="1">
      <c r="A90" s="12"/>
      <c r="B90" s="189"/>
      <c r="C90" s="190"/>
      <c r="D90" s="191" t="s">
        <v>68</v>
      </c>
      <c r="E90" s="203" t="s">
        <v>154</v>
      </c>
      <c r="F90" s="203" t="s">
        <v>316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SUM(P91:P104)</f>
        <v>0</v>
      </c>
      <c r="Q90" s="197"/>
      <c r="R90" s="198">
        <f>SUM(R91:R104)</f>
        <v>1.8241970799999998</v>
      </c>
      <c r="S90" s="197"/>
      <c r="T90" s="199">
        <f>SUM(T91:T104)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77</v>
      </c>
      <c r="AT90" s="201" t="s">
        <v>68</v>
      </c>
      <c r="AU90" s="201" t="s">
        <v>77</v>
      </c>
      <c r="AY90" s="200" t="s">
        <v>121</v>
      </c>
      <c r="BK90" s="202">
        <f>SUM(BK91:BK104)</f>
        <v>0</v>
      </c>
    </row>
    <row r="91" s="2" customFormat="1" ht="16.5" customHeight="1">
      <c r="A91" s="39"/>
      <c r="B91" s="40"/>
      <c r="C91" s="205" t="s">
        <v>188</v>
      </c>
      <c r="D91" s="205" t="s">
        <v>125</v>
      </c>
      <c r="E91" s="206" t="s">
        <v>317</v>
      </c>
      <c r="F91" s="207" t="s">
        <v>318</v>
      </c>
      <c r="G91" s="208" t="s">
        <v>260</v>
      </c>
      <c r="H91" s="209">
        <v>2</v>
      </c>
      <c r="I91" s="210"/>
      <c r="J91" s="211">
        <f>ROUND(I91*H91,2)</f>
        <v>0</v>
      </c>
      <c r="K91" s="207" t="s">
        <v>129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0.0094999999999999998</v>
      </c>
      <c r="R91" s="214">
        <f>Q91*H91</f>
        <v>0.019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142</v>
      </c>
      <c r="AT91" s="216" t="s">
        <v>125</v>
      </c>
      <c r="AU91" s="216" t="s">
        <v>131</v>
      </c>
      <c r="AY91" s="18" t="s">
        <v>121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131</v>
      </c>
      <c r="BK91" s="217">
        <f>ROUND(I91*H91,2)</f>
        <v>0</v>
      </c>
      <c r="BL91" s="18" t="s">
        <v>142</v>
      </c>
      <c r="BM91" s="216" t="s">
        <v>319</v>
      </c>
    </row>
    <row r="92" s="2" customFormat="1">
      <c r="A92" s="39"/>
      <c r="B92" s="40"/>
      <c r="C92" s="41"/>
      <c r="D92" s="218" t="s">
        <v>133</v>
      </c>
      <c r="E92" s="41"/>
      <c r="F92" s="219" t="s">
        <v>320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131</v>
      </c>
    </row>
    <row r="93" s="2" customFormat="1">
      <c r="A93" s="39"/>
      <c r="B93" s="40"/>
      <c r="C93" s="41"/>
      <c r="D93" s="223" t="s">
        <v>135</v>
      </c>
      <c r="E93" s="41"/>
      <c r="F93" s="224" t="s">
        <v>321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135</v>
      </c>
      <c r="AU93" s="18" t="s">
        <v>131</v>
      </c>
    </row>
    <row r="94" s="2" customFormat="1" ht="16.5" customHeight="1">
      <c r="A94" s="39"/>
      <c r="B94" s="40"/>
      <c r="C94" s="205" t="s">
        <v>77</v>
      </c>
      <c r="D94" s="205" t="s">
        <v>125</v>
      </c>
      <c r="E94" s="206" t="s">
        <v>322</v>
      </c>
      <c r="F94" s="207" t="s">
        <v>323</v>
      </c>
      <c r="G94" s="208" t="s">
        <v>250</v>
      </c>
      <c r="H94" s="209">
        <v>3.1949999999999998</v>
      </c>
      <c r="I94" s="210"/>
      <c r="J94" s="211">
        <f>ROUND(I94*H94,2)</f>
        <v>0</v>
      </c>
      <c r="K94" s="207" t="s">
        <v>129</v>
      </c>
      <c r="L94" s="45"/>
      <c r="M94" s="212" t="s">
        <v>19</v>
      </c>
      <c r="N94" s="213" t="s">
        <v>41</v>
      </c>
      <c r="O94" s="85"/>
      <c r="P94" s="214">
        <f>O94*H94</f>
        <v>0</v>
      </c>
      <c r="Q94" s="214">
        <v>0.056000000000000001</v>
      </c>
      <c r="R94" s="214">
        <f>Q94*H94</f>
        <v>0.17892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125</v>
      </c>
      <c r="AU94" s="216" t="s">
        <v>131</v>
      </c>
      <c r="AY94" s="18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131</v>
      </c>
      <c r="BK94" s="217">
        <f>ROUND(I94*H94,2)</f>
        <v>0</v>
      </c>
      <c r="BL94" s="18" t="s">
        <v>142</v>
      </c>
      <c r="BM94" s="216" t="s">
        <v>324</v>
      </c>
    </row>
    <row r="95" s="2" customFormat="1">
      <c r="A95" s="39"/>
      <c r="B95" s="40"/>
      <c r="C95" s="41"/>
      <c r="D95" s="218" t="s">
        <v>133</v>
      </c>
      <c r="E95" s="41"/>
      <c r="F95" s="219" t="s">
        <v>325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131</v>
      </c>
    </row>
    <row r="96" s="2" customFormat="1">
      <c r="A96" s="39"/>
      <c r="B96" s="40"/>
      <c r="C96" s="41"/>
      <c r="D96" s="223" t="s">
        <v>135</v>
      </c>
      <c r="E96" s="41"/>
      <c r="F96" s="224" t="s">
        <v>326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135</v>
      </c>
      <c r="AU96" s="18" t="s">
        <v>131</v>
      </c>
    </row>
    <row r="97" s="13" customFormat="1">
      <c r="A97" s="13"/>
      <c r="B97" s="225"/>
      <c r="C97" s="226"/>
      <c r="D97" s="218" t="s">
        <v>137</v>
      </c>
      <c r="E97" s="227" t="s">
        <v>19</v>
      </c>
      <c r="F97" s="228" t="s">
        <v>327</v>
      </c>
      <c r="G97" s="226"/>
      <c r="H97" s="229">
        <v>3.1949999999999998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137</v>
      </c>
      <c r="AU97" s="235" t="s">
        <v>131</v>
      </c>
      <c r="AV97" s="13" t="s">
        <v>131</v>
      </c>
      <c r="AW97" s="13" t="s">
        <v>31</v>
      </c>
      <c r="AX97" s="13" t="s">
        <v>77</v>
      </c>
      <c r="AY97" s="235" t="s">
        <v>121</v>
      </c>
    </row>
    <row r="98" s="2" customFormat="1" ht="16.5" customHeight="1">
      <c r="A98" s="39"/>
      <c r="B98" s="40"/>
      <c r="C98" s="205" t="s">
        <v>131</v>
      </c>
      <c r="D98" s="205" t="s">
        <v>125</v>
      </c>
      <c r="E98" s="206" t="s">
        <v>328</v>
      </c>
      <c r="F98" s="207" t="s">
        <v>329</v>
      </c>
      <c r="G98" s="208" t="s">
        <v>250</v>
      </c>
      <c r="H98" s="209">
        <v>3.1949999999999998</v>
      </c>
      <c r="I98" s="210"/>
      <c r="J98" s="211">
        <f>ROUND(I98*H98,2)</f>
        <v>0</v>
      </c>
      <c r="K98" s="207" t="s">
        <v>129</v>
      </c>
      <c r="L98" s="45"/>
      <c r="M98" s="212" t="s">
        <v>19</v>
      </c>
      <c r="N98" s="213" t="s">
        <v>41</v>
      </c>
      <c r="O98" s="85"/>
      <c r="P98" s="214">
        <f>O98*H98</f>
        <v>0</v>
      </c>
      <c r="Q98" s="214">
        <v>0.037999999999999999</v>
      </c>
      <c r="R98" s="214">
        <f>Q98*H98</f>
        <v>0.12140999999999999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142</v>
      </c>
      <c r="AT98" s="216" t="s">
        <v>125</v>
      </c>
      <c r="AU98" s="216" t="s">
        <v>131</v>
      </c>
      <c r="AY98" s="18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131</v>
      </c>
      <c r="BK98" s="217">
        <f>ROUND(I98*H98,2)</f>
        <v>0</v>
      </c>
      <c r="BL98" s="18" t="s">
        <v>142</v>
      </c>
      <c r="BM98" s="216" t="s">
        <v>330</v>
      </c>
    </row>
    <row r="99" s="2" customFormat="1">
      <c r="A99" s="39"/>
      <c r="B99" s="40"/>
      <c r="C99" s="41"/>
      <c r="D99" s="218" t="s">
        <v>133</v>
      </c>
      <c r="E99" s="41"/>
      <c r="F99" s="219" t="s">
        <v>331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131</v>
      </c>
    </row>
    <row r="100" s="2" customFormat="1">
      <c r="A100" s="39"/>
      <c r="B100" s="40"/>
      <c r="C100" s="41"/>
      <c r="D100" s="223" t="s">
        <v>135</v>
      </c>
      <c r="E100" s="41"/>
      <c r="F100" s="224" t="s">
        <v>332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135</v>
      </c>
      <c r="AU100" s="18" t="s">
        <v>131</v>
      </c>
    </row>
    <row r="101" s="2" customFormat="1" ht="21.75" customHeight="1">
      <c r="A101" s="39"/>
      <c r="B101" s="40"/>
      <c r="C101" s="205" t="s">
        <v>154</v>
      </c>
      <c r="D101" s="205" t="s">
        <v>125</v>
      </c>
      <c r="E101" s="206" t="s">
        <v>333</v>
      </c>
      <c r="F101" s="207" t="s">
        <v>334</v>
      </c>
      <c r="G101" s="208" t="s">
        <v>128</v>
      </c>
      <c r="H101" s="209">
        <v>0.65400000000000003</v>
      </c>
      <c r="I101" s="210"/>
      <c r="J101" s="211">
        <f>ROUND(I101*H101,2)</f>
        <v>0</v>
      </c>
      <c r="K101" s="207" t="s">
        <v>129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2.3010199999999998</v>
      </c>
      <c r="R101" s="214">
        <f>Q101*H101</f>
        <v>1.5048670799999999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125</v>
      </c>
      <c r="AU101" s="216" t="s">
        <v>131</v>
      </c>
      <c r="AY101" s="18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131</v>
      </c>
      <c r="BK101" s="217">
        <f>ROUND(I101*H101,2)</f>
        <v>0</v>
      </c>
      <c r="BL101" s="18" t="s">
        <v>142</v>
      </c>
      <c r="BM101" s="216" t="s">
        <v>335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336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131</v>
      </c>
    </row>
    <row r="103" s="2" customFormat="1">
      <c r="A103" s="39"/>
      <c r="B103" s="40"/>
      <c r="C103" s="41"/>
      <c r="D103" s="223" t="s">
        <v>135</v>
      </c>
      <c r="E103" s="41"/>
      <c r="F103" s="224" t="s">
        <v>337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135</v>
      </c>
      <c r="AU103" s="18" t="s">
        <v>131</v>
      </c>
    </row>
    <row r="104" s="13" customFormat="1">
      <c r="A104" s="13"/>
      <c r="B104" s="225"/>
      <c r="C104" s="226"/>
      <c r="D104" s="218" t="s">
        <v>137</v>
      </c>
      <c r="E104" s="227" t="s">
        <v>19</v>
      </c>
      <c r="F104" s="228" t="s">
        <v>338</v>
      </c>
      <c r="G104" s="226"/>
      <c r="H104" s="229">
        <v>0.65400000000000003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137</v>
      </c>
      <c r="AU104" s="235" t="s">
        <v>131</v>
      </c>
      <c r="AV104" s="13" t="s">
        <v>131</v>
      </c>
      <c r="AW104" s="13" t="s">
        <v>31</v>
      </c>
      <c r="AX104" s="13" t="s">
        <v>77</v>
      </c>
      <c r="AY104" s="235" t="s">
        <v>121</v>
      </c>
    </row>
    <row r="105" s="12" customFormat="1" ht="22.8" customHeight="1">
      <c r="A105" s="12"/>
      <c r="B105" s="189"/>
      <c r="C105" s="190"/>
      <c r="D105" s="191" t="s">
        <v>68</v>
      </c>
      <c r="E105" s="203" t="s">
        <v>339</v>
      </c>
      <c r="F105" s="203" t="s">
        <v>340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SUM(P106:P108)</f>
        <v>0</v>
      </c>
      <c r="Q105" s="197"/>
      <c r="R105" s="198">
        <f>SUM(R106:R108)</f>
        <v>0</v>
      </c>
      <c r="S105" s="197"/>
      <c r="T105" s="199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77</v>
      </c>
      <c r="AT105" s="201" t="s">
        <v>68</v>
      </c>
      <c r="AU105" s="201" t="s">
        <v>77</v>
      </c>
      <c r="AY105" s="200" t="s">
        <v>121</v>
      </c>
      <c r="BK105" s="202">
        <f>SUM(BK106:BK108)</f>
        <v>0</v>
      </c>
    </row>
    <row r="106" s="2" customFormat="1" ht="16.5" customHeight="1">
      <c r="A106" s="39"/>
      <c r="B106" s="40"/>
      <c r="C106" s="205" t="s">
        <v>226</v>
      </c>
      <c r="D106" s="205" t="s">
        <v>125</v>
      </c>
      <c r="E106" s="206" t="s">
        <v>341</v>
      </c>
      <c r="F106" s="207" t="s">
        <v>342</v>
      </c>
      <c r="G106" s="208" t="s">
        <v>179</v>
      </c>
      <c r="H106" s="209">
        <v>1.8240000000000001</v>
      </c>
      <c r="I106" s="210"/>
      <c r="J106" s="211">
        <f>ROUND(I106*H106,2)</f>
        <v>0</v>
      </c>
      <c r="K106" s="207" t="s">
        <v>129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142</v>
      </c>
      <c r="AT106" s="216" t="s">
        <v>125</v>
      </c>
      <c r="AU106" s="216" t="s">
        <v>131</v>
      </c>
      <c r="AY106" s="18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131</v>
      </c>
      <c r="BK106" s="217">
        <f>ROUND(I106*H106,2)</f>
        <v>0</v>
      </c>
      <c r="BL106" s="18" t="s">
        <v>142</v>
      </c>
      <c r="BM106" s="216" t="s">
        <v>343</v>
      </c>
    </row>
    <row r="107" s="2" customFormat="1">
      <c r="A107" s="39"/>
      <c r="B107" s="40"/>
      <c r="C107" s="41"/>
      <c r="D107" s="218" t="s">
        <v>133</v>
      </c>
      <c r="E107" s="41"/>
      <c r="F107" s="219" t="s">
        <v>344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131</v>
      </c>
    </row>
    <row r="108" s="2" customFormat="1">
      <c r="A108" s="39"/>
      <c r="B108" s="40"/>
      <c r="C108" s="41"/>
      <c r="D108" s="223" t="s">
        <v>135</v>
      </c>
      <c r="E108" s="41"/>
      <c r="F108" s="224" t="s">
        <v>345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135</v>
      </c>
      <c r="AU108" s="18" t="s">
        <v>131</v>
      </c>
    </row>
    <row r="109" s="12" customFormat="1" ht="25.92" customHeight="1">
      <c r="A109" s="12"/>
      <c r="B109" s="189"/>
      <c r="C109" s="190"/>
      <c r="D109" s="191" t="s">
        <v>68</v>
      </c>
      <c r="E109" s="192" t="s">
        <v>200</v>
      </c>
      <c r="F109" s="192" t="s">
        <v>201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P110+P121+P137+P181+P198</f>
        <v>0</v>
      </c>
      <c r="Q109" s="197"/>
      <c r="R109" s="198">
        <f>R110+R121+R137+R181+R198</f>
        <v>1.6113552000000002</v>
      </c>
      <c r="S109" s="197"/>
      <c r="T109" s="199">
        <f>T110+T121+T137+T181+T198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131</v>
      </c>
      <c r="AT109" s="201" t="s">
        <v>68</v>
      </c>
      <c r="AU109" s="201" t="s">
        <v>69</v>
      </c>
      <c r="AY109" s="200" t="s">
        <v>121</v>
      </c>
      <c r="BK109" s="202">
        <f>BK110+BK121+BK137+BK181+BK198</f>
        <v>0</v>
      </c>
    </row>
    <row r="110" s="12" customFormat="1" ht="22.8" customHeight="1">
      <c r="A110" s="12"/>
      <c r="B110" s="189"/>
      <c r="C110" s="190"/>
      <c r="D110" s="191" t="s">
        <v>68</v>
      </c>
      <c r="E110" s="203" t="s">
        <v>346</v>
      </c>
      <c r="F110" s="203" t="s">
        <v>347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SUM(P111:P120)</f>
        <v>0</v>
      </c>
      <c r="Q110" s="197"/>
      <c r="R110" s="198">
        <f>SUM(R111:R120)</f>
        <v>0.0653392</v>
      </c>
      <c r="S110" s="197"/>
      <c r="T110" s="199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131</v>
      </c>
      <c r="AT110" s="201" t="s">
        <v>68</v>
      </c>
      <c r="AU110" s="201" t="s">
        <v>77</v>
      </c>
      <c r="AY110" s="200" t="s">
        <v>121</v>
      </c>
      <c r="BK110" s="202">
        <f>SUM(BK111:BK120)</f>
        <v>0</v>
      </c>
    </row>
    <row r="111" s="2" customFormat="1" ht="16.5" customHeight="1">
      <c r="A111" s="39"/>
      <c r="B111" s="40"/>
      <c r="C111" s="205" t="s">
        <v>146</v>
      </c>
      <c r="D111" s="205" t="s">
        <v>125</v>
      </c>
      <c r="E111" s="206" t="s">
        <v>348</v>
      </c>
      <c r="F111" s="207" t="s">
        <v>349</v>
      </c>
      <c r="G111" s="208" t="s">
        <v>250</v>
      </c>
      <c r="H111" s="209">
        <v>10.9</v>
      </c>
      <c r="I111" s="210"/>
      <c r="J111" s="211">
        <f>ROUND(I111*H111,2)</f>
        <v>0</v>
      </c>
      <c r="K111" s="207" t="s">
        <v>129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0.00040000000000000002</v>
      </c>
      <c r="R111" s="214">
        <f>Q111*H111</f>
        <v>0.0043600000000000002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130</v>
      </c>
      <c r="AT111" s="216" t="s">
        <v>125</v>
      </c>
      <c r="AU111" s="216" t="s">
        <v>131</v>
      </c>
      <c r="AY111" s="18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131</v>
      </c>
      <c r="BK111" s="217">
        <f>ROUND(I111*H111,2)</f>
        <v>0</v>
      </c>
      <c r="BL111" s="18" t="s">
        <v>130</v>
      </c>
      <c r="BM111" s="216" t="s">
        <v>350</v>
      </c>
    </row>
    <row r="112" s="2" customFormat="1">
      <c r="A112" s="39"/>
      <c r="B112" s="40"/>
      <c r="C112" s="41"/>
      <c r="D112" s="218" t="s">
        <v>133</v>
      </c>
      <c r="E112" s="41"/>
      <c r="F112" s="219" t="s">
        <v>351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131</v>
      </c>
    </row>
    <row r="113" s="2" customFormat="1">
      <c r="A113" s="39"/>
      <c r="B113" s="40"/>
      <c r="C113" s="41"/>
      <c r="D113" s="223" t="s">
        <v>135</v>
      </c>
      <c r="E113" s="41"/>
      <c r="F113" s="224" t="s">
        <v>352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135</v>
      </c>
      <c r="AU113" s="18" t="s">
        <v>131</v>
      </c>
    </row>
    <row r="114" s="13" customFormat="1">
      <c r="A114" s="13"/>
      <c r="B114" s="225"/>
      <c r="C114" s="226"/>
      <c r="D114" s="218" t="s">
        <v>137</v>
      </c>
      <c r="E114" s="227" t="s">
        <v>19</v>
      </c>
      <c r="F114" s="228" t="s">
        <v>353</v>
      </c>
      <c r="G114" s="226"/>
      <c r="H114" s="229">
        <v>10.9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137</v>
      </c>
      <c r="AU114" s="235" t="s">
        <v>131</v>
      </c>
      <c r="AV114" s="13" t="s">
        <v>131</v>
      </c>
      <c r="AW114" s="13" t="s">
        <v>31</v>
      </c>
      <c r="AX114" s="13" t="s">
        <v>77</v>
      </c>
      <c r="AY114" s="235" t="s">
        <v>121</v>
      </c>
    </row>
    <row r="115" s="2" customFormat="1" ht="24.15" customHeight="1">
      <c r="A115" s="39"/>
      <c r="B115" s="40"/>
      <c r="C115" s="260" t="s">
        <v>168</v>
      </c>
      <c r="D115" s="260" t="s">
        <v>354</v>
      </c>
      <c r="E115" s="261" t="s">
        <v>355</v>
      </c>
      <c r="F115" s="262" t="s">
        <v>356</v>
      </c>
      <c r="G115" s="263" t="s">
        <v>250</v>
      </c>
      <c r="H115" s="264">
        <v>12.704000000000001</v>
      </c>
      <c r="I115" s="265"/>
      <c r="J115" s="266">
        <f>ROUND(I115*H115,2)</f>
        <v>0</v>
      </c>
      <c r="K115" s="262" t="s">
        <v>129</v>
      </c>
      <c r="L115" s="267"/>
      <c r="M115" s="268" t="s">
        <v>19</v>
      </c>
      <c r="N115" s="269" t="s">
        <v>41</v>
      </c>
      <c r="O115" s="85"/>
      <c r="P115" s="214">
        <f>O115*H115</f>
        <v>0</v>
      </c>
      <c r="Q115" s="214">
        <v>0.0047999999999999996</v>
      </c>
      <c r="R115" s="214">
        <f>Q115*H115</f>
        <v>0.060979199999999997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357</v>
      </c>
      <c r="AT115" s="216" t="s">
        <v>354</v>
      </c>
      <c r="AU115" s="216" t="s">
        <v>131</v>
      </c>
      <c r="AY115" s="18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131</v>
      </c>
      <c r="BK115" s="217">
        <f>ROUND(I115*H115,2)</f>
        <v>0</v>
      </c>
      <c r="BL115" s="18" t="s">
        <v>130</v>
      </c>
      <c r="BM115" s="216" t="s">
        <v>358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356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131</v>
      </c>
    </row>
    <row r="117" s="13" customFormat="1">
      <c r="A117" s="13"/>
      <c r="B117" s="225"/>
      <c r="C117" s="226"/>
      <c r="D117" s="218" t="s">
        <v>137</v>
      </c>
      <c r="E117" s="226"/>
      <c r="F117" s="228" t="s">
        <v>359</v>
      </c>
      <c r="G117" s="226"/>
      <c r="H117" s="229">
        <v>12.704000000000001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137</v>
      </c>
      <c r="AU117" s="235" t="s">
        <v>131</v>
      </c>
      <c r="AV117" s="13" t="s">
        <v>131</v>
      </c>
      <c r="AW117" s="13" t="s">
        <v>4</v>
      </c>
      <c r="AX117" s="13" t="s">
        <v>77</v>
      </c>
      <c r="AY117" s="235" t="s">
        <v>121</v>
      </c>
    </row>
    <row r="118" s="2" customFormat="1" ht="16.5" customHeight="1">
      <c r="A118" s="39"/>
      <c r="B118" s="40"/>
      <c r="C118" s="205" t="s">
        <v>122</v>
      </c>
      <c r="D118" s="205" t="s">
        <v>125</v>
      </c>
      <c r="E118" s="206" t="s">
        <v>360</v>
      </c>
      <c r="F118" s="207" t="s">
        <v>361</v>
      </c>
      <c r="G118" s="208" t="s">
        <v>179</v>
      </c>
      <c r="H118" s="209">
        <v>0.065000000000000002</v>
      </c>
      <c r="I118" s="210"/>
      <c r="J118" s="211">
        <f>ROUND(I118*H118,2)</f>
        <v>0</v>
      </c>
      <c r="K118" s="207" t="s">
        <v>129</v>
      </c>
      <c r="L118" s="45"/>
      <c r="M118" s="212" t="s">
        <v>19</v>
      </c>
      <c r="N118" s="213" t="s">
        <v>41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130</v>
      </c>
      <c r="AT118" s="216" t="s">
        <v>125</v>
      </c>
      <c r="AU118" s="216" t="s">
        <v>131</v>
      </c>
      <c r="AY118" s="18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131</v>
      </c>
      <c r="BK118" s="217">
        <f>ROUND(I118*H118,2)</f>
        <v>0</v>
      </c>
      <c r="BL118" s="18" t="s">
        <v>130</v>
      </c>
      <c r="BM118" s="216" t="s">
        <v>362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363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131</v>
      </c>
    </row>
    <row r="120" s="2" customFormat="1">
      <c r="A120" s="39"/>
      <c r="B120" s="40"/>
      <c r="C120" s="41"/>
      <c r="D120" s="223" t="s">
        <v>135</v>
      </c>
      <c r="E120" s="41"/>
      <c r="F120" s="224" t="s">
        <v>364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135</v>
      </c>
      <c r="AU120" s="18" t="s">
        <v>131</v>
      </c>
    </row>
    <row r="121" s="12" customFormat="1" ht="22.8" customHeight="1">
      <c r="A121" s="12"/>
      <c r="B121" s="189"/>
      <c r="C121" s="190"/>
      <c r="D121" s="191" t="s">
        <v>68</v>
      </c>
      <c r="E121" s="203" t="s">
        <v>245</v>
      </c>
      <c r="F121" s="203" t="s">
        <v>246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SUM(P122:P136)</f>
        <v>0</v>
      </c>
      <c r="Q121" s="197"/>
      <c r="R121" s="198">
        <f>SUM(R122:R136)</f>
        <v>0.54104100000000011</v>
      </c>
      <c r="S121" s="197"/>
      <c r="T121" s="199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131</v>
      </c>
      <c r="AT121" s="201" t="s">
        <v>68</v>
      </c>
      <c r="AU121" s="201" t="s">
        <v>77</v>
      </c>
      <c r="AY121" s="200" t="s">
        <v>121</v>
      </c>
      <c r="BK121" s="202">
        <f>SUM(BK122:BK136)</f>
        <v>0</v>
      </c>
    </row>
    <row r="122" s="2" customFormat="1" ht="16.5" customHeight="1">
      <c r="A122" s="39"/>
      <c r="B122" s="40"/>
      <c r="C122" s="205" t="s">
        <v>210</v>
      </c>
      <c r="D122" s="205" t="s">
        <v>125</v>
      </c>
      <c r="E122" s="206" t="s">
        <v>365</v>
      </c>
      <c r="F122" s="207" t="s">
        <v>366</v>
      </c>
      <c r="G122" s="208" t="s">
        <v>250</v>
      </c>
      <c r="H122" s="209">
        <v>19.600000000000001</v>
      </c>
      <c r="I122" s="210"/>
      <c r="J122" s="211">
        <f>ROUND(I122*H122,2)</f>
        <v>0</v>
      </c>
      <c r="K122" s="207" t="s">
        <v>129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0.011310000000000001</v>
      </c>
      <c r="R122" s="214">
        <f>Q122*H122</f>
        <v>0.22167600000000004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130</v>
      </c>
      <c r="AT122" s="216" t="s">
        <v>125</v>
      </c>
      <c r="AU122" s="216" t="s">
        <v>131</v>
      </c>
      <c r="AY122" s="18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131</v>
      </c>
      <c r="BK122" s="217">
        <f>ROUND(I122*H122,2)</f>
        <v>0</v>
      </c>
      <c r="BL122" s="18" t="s">
        <v>130</v>
      </c>
      <c r="BM122" s="216" t="s">
        <v>367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368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131</v>
      </c>
    </row>
    <row r="124" s="2" customFormat="1">
      <c r="A124" s="39"/>
      <c r="B124" s="40"/>
      <c r="C124" s="41"/>
      <c r="D124" s="223" t="s">
        <v>135</v>
      </c>
      <c r="E124" s="41"/>
      <c r="F124" s="224" t="s">
        <v>369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135</v>
      </c>
      <c r="AU124" s="18" t="s">
        <v>131</v>
      </c>
    </row>
    <row r="125" s="13" customFormat="1">
      <c r="A125" s="13"/>
      <c r="B125" s="225"/>
      <c r="C125" s="226"/>
      <c r="D125" s="218" t="s">
        <v>137</v>
      </c>
      <c r="E125" s="227" t="s">
        <v>19</v>
      </c>
      <c r="F125" s="228" t="s">
        <v>370</v>
      </c>
      <c r="G125" s="226"/>
      <c r="H125" s="229">
        <v>19.600000000000001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137</v>
      </c>
      <c r="AU125" s="235" t="s">
        <v>131</v>
      </c>
      <c r="AV125" s="13" t="s">
        <v>131</v>
      </c>
      <c r="AW125" s="13" t="s">
        <v>31</v>
      </c>
      <c r="AX125" s="13" t="s">
        <v>77</v>
      </c>
      <c r="AY125" s="235" t="s">
        <v>121</v>
      </c>
    </row>
    <row r="126" s="2" customFormat="1" ht="16.5" customHeight="1">
      <c r="A126" s="39"/>
      <c r="B126" s="40"/>
      <c r="C126" s="205" t="s">
        <v>142</v>
      </c>
      <c r="D126" s="205" t="s">
        <v>125</v>
      </c>
      <c r="E126" s="206" t="s">
        <v>371</v>
      </c>
      <c r="F126" s="207" t="s">
        <v>372</v>
      </c>
      <c r="G126" s="208" t="s">
        <v>250</v>
      </c>
      <c r="H126" s="209">
        <v>0.90000000000000002</v>
      </c>
      <c r="I126" s="210"/>
      <c r="J126" s="211">
        <f>ROUND(I126*H126,2)</f>
        <v>0</v>
      </c>
      <c r="K126" s="207" t="s">
        <v>129</v>
      </c>
      <c r="L126" s="45"/>
      <c r="M126" s="212" t="s">
        <v>19</v>
      </c>
      <c r="N126" s="213" t="s">
        <v>41</v>
      </c>
      <c r="O126" s="85"/>
      <c r="P126" s="214">
        <f>O126*H126</f>
        <v>0</v>
      </c>
      <c r="Q126" s="214">
        <v>0.019130000000000001</v>
      </c>
      <c r="R126" s="214">
        <f>Q126*H126</f>
        <v>0.017217000000000003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130</v>
      </c>
      <c r="AT126" s="216" t="s">
        <v>125</v>
      </c>
      <c r="AU126" s="216" t="s">
        <v>131</v>
      </c>
      <c r="AY126" s="18" t="s">
        <v>121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131</v>
      </c>
      <c r="BK126" s="217">
        <f>ROUND(I126*H126,2)</f>
        <v>0</v>
      </c>
      <c r="BL126" s="18" t="s">
        <v>130</v>
      </c>
      <c r="BM126" s="216" t="s">
        <v>373</v>
      </c>
    </row>
    <row r="127" s="2" customFormat="1">
      <c r="A127" s="39"/>
      <c r="B127" s="40"/>
      <c r="C127" s="41"/>
      <c r="D127" s="218" t="s">
        <v>133</v>
      </c>
      <c r="E127" s="41"/>
      <c r="F127" s="219" t="s">
        <v>374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131</v>
      </c>
    </row>
    <row r="128" s="2" customFormat="1">
      <c r="A128" s="39"/>
      <c r="B128" s="40"/>
      <c r="C128" s="41"/>
      <c r="D128" s="223" t="s">
        <v>135</v>
      </c>
      <c r="E128" s="41"/>
      <c r="F128" s="224" t="s">
        <v>375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135</v>
      </c>
      <c r="AU128" s="18" t="s">
        <v>131</v>
      </c>
    </row>
    <row r="129" s="13" customFormat="1">
      <c r="A129" s="13"/>
      <c r="B129" s="225"/>
      <c r="C129" s="226"/>
      <c r="D129" s="218" t="s">
        <v>137</v>
      </c>
      <c r="E129" s="227" t="s">
        <v>19</v>
      </c>
      <c r="F129" s="228" t="s">
        <v>376</v>
      </c>
      <c r="G129" s="226"/>
      <c r="H129" s="229">
        <v>0.90000000000000002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137</v>
      </c>
      <c r="AU129" s="235" t="s">
        <v>131</v>
      </c>
      <c r="AV129" s="13" t="s">
        <v>131</v>
      </c>
      <c r="AW129" s="13" t="s">
        <v>31</v>
      </c>
      <c r="AX129" s="13" t="s">
        <v>77</v>
      </c>
      <c r="AY129" s="235" t="s">
        <v>121</v>
      </c>
    </row>
    <row r="130" s="2" customFormat="1" ht="16.5" customHeight="1">
      <c r="A130" s="39"/>
      <c r="B130" s="40"/>
      <c r="C130" s="205" t="s">
        <v>161</v>
      </c>
      <c r="D130" s="205" t="s">
        <v>125</v>
      </c>
      <c r="E130" s="206" t="s">
        <v>377</v>
      </c>
      <c r="F130" s="207" t="s">
        <v>378</v>
      </c>
      <c r="G130" s="208" t="s">
        <v>250</v>
      </c>
      <c r="H130" s="209">
        <v>10.9</v>
      </c>
      <c r="I130" s="210"/>
      <c r="J130" s="211">
        <f>ROUND(I130*H130,2)</f>
        <v>0</v>
      </c>
      <c r="K130" s="207" t="s">
        <v>129</v>
      </c>
      <c r="L130" s="45"/>
      <c r="M130" s="212" t="s">
        <v>19</v>
      </c>
      <c r="N130" s="213" t="s">
        <v>41</v>
      </c>
      <c r="O130" s="85"/>
      <c r="P130" s="214">
        <f>O130*H130</f>
        <v>0</v>
      </c>
      <c r="Q130" s="214">
        <v>0.027720000000000002</v>
      </c>
      <c r="R130" s="214">
        <f>Q130*H130</f>
        <v>0.30214800000000003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130</v>
      </c>
      <c r="AT130" s="216" t="s">
        <v>125</v>
      </c>
      <c r="AU130" s="216" t="s">
        <v>131</v>
      </c>
      <c r="AY130" s="18" t="s">
        <v>121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131</v>
      </c>
      <c r="BK130" s="217">
        <f>ROUND(I130*H130,2)</f>
        <v>0</v>
      </c>
      <c r="BL130" s="18" t="s">
        <v>130</v>
      </c>
      <c r="BM130" s="216" t="s">
        <v>379</v>
      </c>
    </row>
    <row r="131" s="2" customFormat="1">
      <c r="A131" s="39"/>
      <c r="B131" s="40"/>
      <c r="C131" s="41"/>
      <c r="D131" s="218" t="s">
        <v>133</v>
      </c>
      <c r="E131" s="41"/>
      <c r="F131" s="219" t="s">
        <v>380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131</v>
      </c>
    </row>
    <row r="132" s="2" customFormat="1">
      <c r="A132" s="39"/>
      <c r="B132" s="40"/>
      <c r="C132" s="41"/>
      <c r="D132" s="223" t="s">
        <v>135</v>
      </c>
      <c r="E132" s="41"/>
      <c r="F132" s="224" t="s">
        <v>381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135</v>
      </c>
      <c r="AU132" s="18" t="s">
        <v>131</v>
      </c>
    </row>
    <row r="133" s="13" customFormat="1">
      <c r="A133" s="13"/>
      <c r="B133" s="225"/>
      <c r="C133" s="226"/>
      <c r="D133" s="218" t="s">
        <v>137</v>
      </c>
      <c r="E133" s="227" t="s">
        <v>19</v>
      </c>
      <c r="F133" s="228" t="s">
        <v>382</v>
      </c>
      <c r="G133" s="226"/>
      <c r="H133" s="229">
        <v>10.9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137</v>
      </c>
      <c r="AU133" s="235" t="s">
        <v>131</v>
      </c>
      <c r="AV133" s="13" t="s">
        <v>131</v>
      </c>
      <c r="AW133" s="13" t="s">
        <v>31</v>
      </c>
      <c r="AX133" s="13" t="s">
        <v>77</v>
      </c>
      <c r="AY133" s="235" t="s">
        <v>121</v>
      </c>
    </row>
    <row r="134" s="2" customFormat="1" ht="16.5" customHeight="1">
      <c r="A134" s="39"/>
      <c r="B134" s="40"/>
      <c r="C134" s="205" t="s">
        <v>383</v>
      </c>
      <c r="D134" s="205" t="s">
        <v>125</v>
      </c>
      <c r="E134" s="206" t="s">
        <v>384</v>
      </c>
      <c r="F134" s="207" t="s">
        <v>385</v>
      </c>
      <c r="G134" s="208" t="s">
        <v>179</v>
      </c>
      <c r="H134" s="209">
        <v>0.54100000000000004</v>
      </c>
      <c r="I134" s="210"/>
      <c r="J134" s="211">
        <f>ROUND(I134*H134,2)</f>
        <v>0</v>
      </c>
      <c r="K134" s="207" t="s">
        <v>129</v>
      </c>
      <c r="L134" s="45"/>
      <c r="M134" s="212" t="s">
        <v>19</v>
      </c>
      <c r="N134" s="213" t="s">
        <v>41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130</v>
      </c>
      <c r="AT134" s="216" t="s">
        <v>125</v>
      </c>
      <c r="AU134" s="216" t="s">
        <v>131</v>
      </c>
      <c r="AY134" s="18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131</v>
      </c>
      <c r="BK134" s="217">
        <f>ROUND(I134*H134,2)</f>
        <v>0</v>
      </c>
      <c r="BL134" s="18" t="s">
        <v>130</v>
      </c>
      <c r="BM134" s="216" t="s">
        <v>386</v>
      </c>
    </row>
    <row r="135" s="2" customFormat="1">
      <c r="A135" s="39"/>
      <c r="B135" s="40"/>
      <c r="C135" s="41"/>
      <c r="D135" s="218" t="s">
        <v>133</v>
      </c>
      <c r="E135" s="41"/>
      <c r="F135" s="219" t="s">
        <v>387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133</v>
      </c>
      <c r="AU135" s="18" t="s">
        <v>131</v>
      </c>
    </row>
    <row r="136" s="2" customFormat="1">
      <c r="A136" s="39"/>
      <c r="B136" s="40"/>
      <c r="C136" s="41"/>
      <c r="D136" s="223" t="s">
        <v>135</v>
      </c>
      <c r="E136" s="41"/>
      <c r="F136" s="224" t="s">
        <v>388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135</v>
      </c>
      <c r="AU136" s="18" t="s">
        <v>131</v>
      </c>
    </row>
    <row r="137" s="12" customFormat="1" ht="22.8" customHeight="1">
      <c r="A137" s="12"/>
      <c r="B137" s="189"/>
      <c r="C137" s="190"/>
      <c r="D137" s="191" t="s">
        <v>68</v>
      </c>
      <c r="E137" s="203" t="s">
        <v>270</v>
      </c>
      <c r="F137" s="203" t="s">
        <v>271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SUM(P138:P180)</f>
        <v>0</v>
      </c>
      <c r="Q137" s="197"/>
      <c r="R137" s="198">
        <f>SUM(R138:R180)</f>
        <v>0.43508190000000008</v>
      </c>
      <c r="S137" s="197"/>
      <c r="T137" s="199">
        <f>SUM(T138:T180)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131</v>
      </c>
      <c r="AT137" s="201" t="s">
        <v>68</v>
      </c>
      <c r="AU137" s="201" t="s">
        <v>77</v>
      </c>
      <c r="AY137" s="200" t="s">
        <v>121</v>
      </c>
      <c r="BK137" s="202">
        <f>SUM(BK138:BK180)</f>
        <v>0</v>
      </c>
    </row>
    <row r="138" s="2" customFormat="1" ht="16.5" customHeight="1">
      <c r="A138" s="39"/>
      <c r="B138" s="40"/>
      <c r="C138" s="205" t="s">
        <v>233</v>
      </c>
      <c r="D138" s="205" t="s">
        <v>125</v>
      </c>
      <c r="E138" s="206" t="s">
        <v>389</v>
      </c>
      <c r="F138" s="207" t="s">
        <v>390</v>
      </c>
      <c r="G138" s="208" t="s">
        <v>250</v>
      </c>
      <c r="H138" s="209">
        <v>10.9</v>
      </c>
      <c r="I138" s="210"/>
      <c r="J138" s="211">
        <f>ROUND(I138*H138,2)</f>
        <v>0</v>
      </c>
      <c r="K138" s="207" t="s">
        <v>129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130</v>
      </c>
      <c r="AT138" s="216" t="s">
        <v>125</v>
      </c>
      <c r="AU138" s="216" t="s">
        <v>131</v>
      </c>
      <c r="AY138" s="18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131</v>
      </c>
      <c r="BK138" s="217">
        <f>ROUND(I138*H138,2)</f>
        <v>0</v>
      </c>
      <c r="BL138" s="18" t="s">
        <v>130</v>
      </c>
      <c r="BM138" s="216" t="s">
        <v>391</v>
      </c>
    </row>
    <row r="139" s="2" customFormat="1">
      <c r="A139" s="39"/>
      <c r="B139" s="40"/>
      <c r="C139" s="41"/>
      <c r="D139" s="218" t="s">
        <v>133</v>
      </c>
      <c r="E139" s="41"/>
      <c r="F139" s="219" t="s">
        <v>392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133</v>
      </c>
      <c r="AU139" s="18" t="s">
        <v>131</v>
      </c>
    </row>
    <row r="140" s="2" customFormat="1">
      <c r="A140" s="39"/>
      <c r="B140" s="40"/>
      <c r="C140" s="41"/>
      <c r="D140" s="223" t="s">
        <v>135</v>
      </c>
      <c r="E140" s="41"/>
      <c r="F140" s="224" t="s">
        <v>393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135</v>
      </c>
      <c r="AU140" s="18" t="s">
        <v>131</v>
      </c>
    </row>
    <row r="141" s="13" customFormat="1">
      <c r="A141" s="13"/>
      <c r="B141" s="225"/>
      <c r="C141" s="226"/>
      <c r="D141" s="218" t="s">
        <v>137</v>
      </c>
      <c r="E141" s="227" t="s">
        <v>19</v>
      </c>
      <c r="F141" s="228" t="s">
        <v>254</v>
      </c>
      <c r="G141" s="226"/>
      <c r="H141" s="229">
        <v>10.9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137</v>
      </c>
      <c r="AU141" s="235" t="s">
        <v>131</v>
      </c>
      <c r="AV141" s="13" t="s">
        <v>131</v>
      </c>
      <c r="AW141" s="13" t="s">
        <v>31</v>
      </c>
      <c r="AX141" s="13" t="s">
        <v>77</v>
      </c>
      <c r="AY141" s="235" t="s">
        <v>121</v>
      </c>
    </row>
    <row r="142" s="2" customFormat="1" ht="16.5" customHeight="1">
      <c r="A142" s="39"/>
      <c r="B142" s="40"/>
      <c r="C142" s="205" t="s">
        <v>239</v>
      </c>
      <c r="D142" s="205" t="s">
        <v>125</v>
      </c>
      <c r="E142" s="206" t="s">
        <v>394</v>
      </c>
      <c r="F142" s="207" t="s">
        <v>395</v>
      </c>
      <c r="G142" s="208" t="s">
        <v>250</v>
      </c>
      <c r="H142" s="209">
        <v>10.9</v>
      </c>
      <c r="I142" s="210"/>
      <c r="J142" s="211">
        <f>ROUND(I142*H142,2)</f>
        <v>0</v>
      </c>
      <c r="K142" s="207" t="s">
        <v>129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0.00029999999999999997</v>
      </c>
      <c r="R142" s="214">
        <f>Q142*H142</f>
        <v>0.0032699999999999999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130</v>
      </c>
      <c r="AT142" s="216" t="s">
        <v>125</v>
      </c>
      <c r="AU142" s="216" t="s">
        <v>131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131</v>
      </c>
      <c r="BK142" s="217">
        <f>ROUND(I142*H142,2)</f>
        <v>0</v>
      </c>
      <c r="BL142" s="18" t="s">
        <v>130</v>
      </c>
      <c r="BM142" s="216" t="s">
        <v>396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397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131</v>
      </c>
    </row>
    <row r="144" s="2" customFormat="1">
      <c r="A144" s="39"/>
      <c r="B144" s="40"/>
      <c r="C144" s="41"/>
      <c r="D144" s="223" t="s">
        <v>135</v>
      </c>
      <c r="E144" s="41"/>
      <c r="F144" s="224" t="s">
        <v>398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131</v>
      </c>
    </row>
    <row r="145" s="2" customFormat="1" ht="16.5" customHeight="1">
      <c r="A145" s="39"/>
      <c r="B145" s="40"/>
      <c r="C145" s="205" t="s">
        <v>219</v>
      </c>
      <c r="D145" s="205" t="s">
        <v>125</v>
      </c>
      <c r="E145" s="206" t="s">
        <v>399</v>
      </c>
      <c r="F145" s="207" t="s">
        <v>400</v>
      </c>
      <c r="G145" s="208" t="s">
        <v>250</v>
      </c>
      <c r="H145" s="209">
        <v>10.9</v>
      </c>
      <c r="I145" s="210"/>
      <c r="J145" s="211">
        <f>ROUND(I145*H145,2)</f>
        <v>0</v>
      </c>
      <c r="K145" s="207" t="s">
        <v>129</v>
      </c>
      <c r="L145" s="45"/>
      <c r="M145" s="212" t="s">
        <v>19</v>
      </c>
      <c r="N145" s="213" t="s">
        <v>41</v>
      </c>
      <c r="O145" s="85"/>
      <c r="P145" s="214">
        <f>O145*H145</f>
        <v>0</v>
      </c>
      <c r="Q145" s="214">
        <v>0.0045500000000000002</v>
      </c>
      <c r="R145" s="214">
        <f>Q145*H145</f>
        <v>0.049595000000000007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130</v>
      </c>
      <c r="AT145" s="216" t="s">
        <v>125</v>
      </c>
      <c r="AU145" s="216" t="s">
        <v>131</v>
      </c>
      <c r="AY145" s="18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131</v>
      </c>
      <c r="BK145" s="217">
        <f>ROUND(I145*H145,2)</f>
        <v>0</v>
      </c>
      <c r="BL145" s="18" t="s">
        <v>130</v>
      </c>
      <c r="BM145" s="216" t="s">
        <v>401</v>
      </c>
    </row>
    <row r="146" s="2" customFormat="1">
      <c r="A146" s="39"/>
      <c r="B146" s="40"/>
      <c r="C146" s="41"/>
      <c r="D146" s="218" t="s">
        <v>133</v>
      </c>
      <c r="E146" s="41"/>
      <c r="F146" s="219" t="s">
        <v>402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131</v>
      </c>
    </row>
    <row r="147" s="2" customFormat="1">
      <c r="A147" s="39"/>
      <c r="B147" s="40"/>
      <c r="C147" s="41"/>
      <c r="D147" s="223" t="s">
        <v>135</v>
      </c>
      <c r="E147" s="41"/>
      <c r="F147" s="224" t="s">
        <v>403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135</v>
      </c>
      <c r="AU147" s="18" t="s">
        <v>131</v>
      </c>
    </row>
    <row r="148" s="2" customFormat="1" ht="16.5" customHeight="1">
      <c r="A148" s="39"/>
      <c r="B148" s="40"/>
      <c r="C148" s="205" t="s">
        <v>272</v>
      </c>
      <c r="D148" s="205" t="s">
        <v>125</v>
      </c>
      <c r="E148" s="206" t="s">
        <v>404</v>
      </c>
      <c r="F148" s="207" t="s">
        <v>405</v>
      </c>
      <c r="G148" s="208" t="s">
        <v>149</v>
      </c>
      <c r="H148" s="209">
        <v>13.26</v>
      </c>
      <c r="I148" s="210"/>
      <c r="J148" s="211">
        <f>ROUND(I148*H148,2)</f>
        <v>0</v>
      </c>
      <c r="K148" s="207" t="s">
        <v>129</v>
      </c>
      <c r="L148" s="45"/>
      <c r="M148" s="212" t="s">
        <v>19</v>
      </c>
      <c r="N148" s="213" t="s">
        <v>41</v>
      </c>
      <c r="O148" s="85"/>
      <c r="P148" s="214">
        <f>O148*H148</f>
        <v>0</v>
      </c>
      <c r="Q148" s="214">
        <v>0.00042999999999999999</v>
      </c>
      <c r="R148" s="214">
        <f>Q148*H148</f>
        <v>0.0057017999999999999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130</v>
      </c>
      <c r="AT148" s="216" t="s">
        <v>125</v>
      </c>
      <c r="AU148" s="216" t="s">
        <v>131</v>
      </c>
      <c r="AY148" s="18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131</v>
      </c>
      <c r="BK148" s="217">
        <f>ROUND(I148*H148,2)</f>
        <v>0</v>
      </c>
      <c r="BL148" s="18" t="s">
        <v>130</v>
      </c>
      <c r="BM148" s="216" t="s">
        <v>406</v>
      </c>
    </row>
    <row r="149" s="2" customFormat="1">
      <c r="A149" s="39"/>
      <c r="B149" s="40"/>
      <c r="C149" s="41"/>
      <c r="D149" s="218" t="s">
        <v>133</v>
      </c>
      <c r="E149" s="41"/>
      <c r="F149" s="219" t="s">
        <v>407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131</v>
      </c>
    </row>
    <row r="150" s="2" customFormat="1">
      <c r="A150" s="39"/>
      <c r="B150" s="40"/>
      <c r="C150" s="41"/>
      <c r="D150" s="223" t="s">
        <v>135</v>
      </c>
      <c r="E150" s="41"/>
      <c r="F150" s="224" t="s">
        <v>408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135</v>
      </c>
      <c r="AU150" s="18" t="s">
        <v>131</v>
      </c>
    </row>
    <row r="151" s="13" customFormat="1">
      <c r="A151" s="13"/>
      <c r="B151" s="225"/>
      <c r="C151" s="226"/>
      <c r="D151" s="218" t="s">
        <v>137</v>
      </c>
      <c r="E151" s="227" t="s">
        <v>19</v>
      </c>
      <c r="F151" s="228" t="s">
        <v>409</v>
      </c>
      <c r="G151" s="226"/>
      <c r="H151" s="229">
        <v>13.26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137</v>
      </c>
      <c r="AU151" s="235" t="s">
        <v>131</v>
      </c>
      <c r="AV151" s="13" t="s">
        <v>131</v>
      </c>
      <c r="AW151" s="13" t="s">
        <v>31</v>
      </c>
      <c r="AX151" s="13" t="s">
        <v>77</v>
      </c>
      <c r="AY151" s="235" t="s">
        <v>121</v>
      </c>
    </row>
    <row r="152" s="2" customFormat="1" ht="16.5" customHeight="1">
      <c r="A152" s="39"/>
      <c r="B152" s="40"/>
      <c r="C152" s="260" t="s">
        <v>124</v>
      </c>
      <c r="D152" s="260" t="s">
        <v>354</v>
      </c>
      <c r="E152" s="261" t="s">
        <v>410</v>
      </c>
      <c r="F152" s="262" t="s">
        <v>411</v>
      </c>
      <c r="G152" s="263" t="s">
        <v>260</v>
      </c>
      <c r="H152" s="264">
        <v>32.819000000000003</v>
      </c>
      <c r="I152" s="265"/>
      <c r="J152" s="266">
        <f>ROUND(I152*H152,2)</f>
        <v>0</v>
      </c>
      <c r="K152" s="262" t="s">
        <v>129</v>
      </c>
      <c r="L152" s="267"/>
      <c r="M152" s="268" t="s">
        <v>19</v>
      </c>
      <c r="N152" s="269" t="s">
        <v>41</v>
      </c>
      <c r="O152" s="85"/>
      <c r="P152" s="214">
        <f>O152*H152</f>
        <v>0</v>
      </c>
      <c r="Q152" s="214">
        <v>0.00089999999999999998</v>
      </c>
      <c r="R152" s="214">
        <f>Q152*H152</f>
        <v>0.0295371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357</v>
      </c>
      <c r="AT152" s="216" t="s">
        <v>354</v>
      </c>
      <c r="AU152" s="216" t="s">
        <v>131</v>
      </c>
      <c r="AY152" s="18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131</v>
      </c>
      <c r="BK152" s="217">
        <f>ROUND(I152*H152,2)</f>
        <v>0</v>
      </c>
      <c r="BL152" s="18" t="s">
        <v>130</v>
      </c>
      <c r="BM152" s="216" t="s">
        <v>412</v>
      </c>
    </row>
    <row r="153" s="2" customFormat="1">
      <c r="A153" s="39"/>
      <c r="B153" s="40"/>
      <c r="C153" s="41"/>
      <c r="D153" s="218" t="s">
        <v>133</v>
      </c>
      <c r="E153" s="41"/>
      <c r="F153" s="219" t="s">
        <v>411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133</v>
      </c>
      <c r="AU153" s="18" t="s">
        <v>131</v>
      </c>
    </row>
    <row r="154" s="13" customFormat="1">
      <c r="A154" s="13"/>
      <c r="B154" s="225"/>
      <c r="C154" s="226"/>
      <c r="D154" s="218" t="s">
        <v>137</v>
      </c>
      <c r="E154" s="226"/>
      <c r="F154" s="228" t="s">
        <v>413</v>
      </c>
      <c r="G154" s="226"/>
      <c r="H154" s="229">
        <v>32.819000000000003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137</v>
      </c>
      <c r="AU154" s="235" t="s">
        <v>131</v>
      </c>
      <c r="AV154" s="13" t="s">
        <v>131</v>
      </c>
      <c r="AW154" s="13" t="s">
        <v>4</v>
      </c>
      <c r="AX154" s="13" t="s">
        <v>77</v>
      </c>
      <c r="AY154" s="235" t="s">
        <v>121</v>
      </c>
    </row>
    <row r="155" s="2" customFormat="1" ht="16.5" customHeight="1">
      <c r="A155" s="39"/>
      <c r="B155" s="40"/>
      <c r="C155" s="205" t="s">
        <v>264</v>
      </c>
      <c r="D155" s="205" t="s">
        <v>125</v>
      </c>
      <c r="E155" s="206" t="s">
        <v>414</v>
      </c>
      <c r="F155" s="207" t="s">
        <v>415</v>
      </c>
      <c r="G155" s="208" t="s">
        <v>250</v>
      </c>
      <c r="H155" s="209">
        <v>10.9</v>
      </c>
      <c r="I155" s="210"/>
      <c r="J155" s="211">
        <f>ROUND(I155*H155,2)</f>
        <v>0</v>
      </c>
      <c r="K155" s="207" t="s">
        <v>129</v>
      </c>
      <c r="L155" s="45"/>
      <c r="M155" s="212" t="s">
        <v>19</v>
      </c>
      <c r="N155" s="213" t="s">
        <v>41</v>
      </c>
      <c r="O155" s="85"/>
      <c r="P155" s="214">
        <f>O155*H155</f>
        <v>0</v>
      </c>
      <c r="Q155" s="214">
        <v>0.0074999999999999997</v>
      </c>
      <c r="R155" s="214">
        <f>Q155*H155</f>
        <v>0.081750000000000003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130</v>
      </c>
      <c r="AT155" s="216" t="s">
        <v>125</v>
      </c>
      <c r="AU155" s="216" t="s">
        <v>131</v>
      </c>
      <c r="AY155" s="18" t="s">
        <v>121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131</v>
      </c>
      <c r="BK155" s="217">
        <f>ROUND(I155*H155,2)</f>
        <v>0</v>
      </c>
      <c r="BL155" s="18" t="s">
        <v>130</v>
      </c>
      <c r="BM155" s="216" t="s">
        <v>416</v>
      </c>
    </row>
    <row r="156" s="2" customFormat="1">
      <c r="A156" s="39"/>
      <c r="B156" s="40"/>
      <c r="C156" s="41"/>
      <c r="D156" s="218" t="s">
        <v>133</v>
      </c>
      <c r="E156" s="41"/>
      <c r="F156" s="219" t="s">
        <v>417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131</v>
      </c>
    </row>
    <row r="157" s="2" customFormat="1">
      <c r="A157" s="39"/>
      <c r="B157" s="40"/>
      <c r="C157" s="41"/>
      <c r="D157" s="223" t="s">
        <v>135</v>
      </c>
      <c r="E157" s="41"/>
      <c r="F157" s="224" t="s">
        <v>418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135</v>
      </c>
      <c r="AU157" s="18" t="s">
        <v>131</v>
      </c>
    </row>
    <row r="158" s="2" customFormat="1" ht="16.5" customHeight="1">
      <c r="A158" s="39"/>
      <c r="B158" s="40"/>
      <c r="C158" s="260" t="s">
        <v>278</v>
      </c>
      <c r="D158" s="260" t="s">
        <v>354</v>
      </c>
      <c r="E158" s="261" t="s">
        <v>419</v>
      </c>
      <c r="F158" s="262" t="s">
        <v>420</v>
      </c>
      <c r="G158" s="263" t="s">
        <v>250</v>
      </c>
      <c r="H158" s="264">
        <v>11.99</v>
      </c>
      <c r="I158" s="265"/>
      <c r="J158" s="266">
        <f>ROUND(I158*H158,2)</f>
        <v>0</v>
      </c>
      <c r="K158" s="262" t="s">
        <v>129</v>
      </c>
      <c r="L158" s="267"/>
      <c r="M158" s="268" t="s">
        <v>19</v>
      </c>
      <c r="N158" s="269" t="s">
        <v>41</v>
      </c>
      <c r="O158" s="85"/>
      <c r="P158" s="214">
        <f>O158*H158</f>
        <v>0</v>
      </c>
      <c r="Q158" s="214">
        <v>0.0177</v>
      </c>
      <c r="R158" s="214">
        <f>Q158*H158</f>
        <v>0.21222300000000002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357</v>
      </c>
      <c r="AT158" s="216" t="s">
        <v>354</v>
      </c>
      <c r="AU158" s="216" t="s">
        <v>131</v>
      </c>
      <c r="AY158" s="18" t="s">
        <v>121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131</v>
      </c>
      <c r="BK158" s="217">
        <f>ROUND(I158*H158,2)</f>
        <v>0</v>
      </c>
      <c r="BL158" s="18" t="s">
        <v>130</v>
      </c>
      <c r="BM158" s="216" t="s">
        <v>421</v>
      </c>
    </row>
    <row r="159" s="2" customFormat="1">
      <c r="A159" s="39"/>
      <c r="B159" s="40"/>
      <c r="C159" s="41"/>
      <c r="D159" s="218" t="s">
        <v>133</v>
      </c>
      <c r="E159" s="41"/>
      <c r="F159" s="219" t="s">
        <v>420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133</v>
      </c>
      <c r="AU159" s="18" t="s">
        <v>131</v>
      </c>
    </row>
    <row r="160" s="13" customFormat="1">
      <c r="A160" s="13"/>
      <c r="B160" s="225"/>
      <c r="C160" s="226"/>
      <c r="D160" s="218" t="s">
        <v>137</v>
      </c>
      <c r="E160" s="226"/>
      <c r="F160" s="228" t="s">
        <v>422</v>
      </c>
      <c r="G160" s="226"/>
      <c r="H160" s="229">
        <v>11.99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137</v>
      </c>
      <c r="AU160" s="235" t="s">
        <v>131</v>
      </c>
      <c r="AV160" s="13" t="s">
        <v>131</v>
      </c>
      <c r="AW160" s="13" t="s">
        <v>4</v>
      </c>
      <c r="AX160" s="13" t="s">
        <v>77</v>
      </c>
      <c r="AY160" s="235" t="s">
        <v>121</v>
      </c>
    </row>
    <row r="161" s="2" customFormat="1" ht="16.5" customHeight="1">
      <c r="A161" s="39"/>
      <c r="B161" s="40"/>
      <c r="C161" s="205" t="s">
        <v>286</v>
      </c>
      <c r="D161" s="205" t="s">
        <v>125</v>
      </c>
      <c r="E161" s="206" t="s">
        <v>423</v>
      </c>
      <c r="F161" s="207" t="s">
        <v>424</v>
      </c>
      <c r="G161" s="208" t="s">
        <v>149</v>
      </c>
      <c r="H161" s="209">
        <v>13.26</v>
      </c>
      <c r="I161" s="210"/>
      <c r="J161" s="211">
        <f>ROUND(I161*H161,2)</f>
        <v>0</v>
      </c>
      <c r="K161" s="207" t="s">
        <v>129</v>
      </c>
      <c r="L161" s="45"/>
      <c r="M161" s="212" t="s">
        <v>19</v>
      </c>
      <c r="N161" s="213" t="s">
        <v>41</v>
      </c>
      <c r="O161" s="85"/>
      <c r="P161" s="214">
        <f>O161*H161</f>
        <v>0</v>
      </c>
      <c r="Q161" s="214">
        <v>3.0000000000000001E-05</v>
      </c>
      <c r="R161" s="214">
        <f>Q161*H161</f>
        <v>0.00039780000000000002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130</v>
      </c>
      <c r="AT161" s="216" t="s">
        <v>125</v>
      </c>
      <c r="AU161" s="216" t="s">
        <v>131</v>
      </c>
      <c r="AY161" s="18" t="s">
        <v>121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131</v>
      </c>
      <c r="BK161" s="217">
        <f>ROUND(I161*H161,2)</f>
        <v>0</v>
      </c>
      <c r="BL161" s="18" t="s">
        <v>130</v>
      </c>
      <c r="BM161" s="216" t="s">
        <v>425</v>
      </c>
    </row>
    <row r="162" s="2" customFormat="1">
      <c r="A162" s="39"/>
      <c r="B162" s="40"/>
      <c r="C162" s="41"/>
      <c r="D162" s="218" t="s">
        <v>133</v>
      </c>
      <c r="E162" s="41"/>
      <c r="F162" s="219" t="s">
        <v>426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131</v>
      </c>
    </row>
    <row r="163" s="2" customFormat="1">
      <c r="A163" s="39"/>
      <c r="B163" s="40"/>
      <c r="C163" s="41"/>
      <c r="D163" s="223" t="s">
        <v>135</v>
      </c>
      <c r="E163" s="41"/>
      <c r="F163" s="224" t="s">
        <v>427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135</v>
      </c>
      <c r="AU163" s="18" t="s">
        <v>131</v>
      </c>
    </row>
    <row r="164" s="13" customFormat="1">
      <c r="A164" s="13"/>
      <c r="B164" s="225"/>
      <c r="C164" s="226"/>
      <c r="D164" s="218" t="s">
        <v>137</v>
      </c>
      <c r="E164" s="227" t="s">
        <v>19</v>
      </c>
      <c r="F164" s="228" t="s">
        <v>409</v>
      </c>
      <c r="G164" s="226"/>
      <c r="H164" s="229">
        <v>13.26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137</v>
      </c>
      <c r="AU164" s="235" t="s">
        <v>131</v>
      </c>
      <c r="AV164" s="13" t="s">
        <v>131</v>
      </c>
      <c r="AW164" s="13" t="s">
        <v>31</v>
      </c>
      <c r="AX164" s="13" t="s">
        <v>77</v>
      </c>
      <c r="AY164" s="235" t="s">
        <v>121</v>
      </c>
    </row>
    <row r="165" s="2" customFormat="1" ht="16.5" customHeight="1">
      <c r="A165" s="39"/>
      <c r="B165" s="40"/>
      <c r="C165" s="205" t="s">
        <v>8</v>
      </c>
      <c r="D165" s="205" t="s">
        <v>125</v>
      </c>
      <c r="E165" s="206" t="s">
        <v>428</v>
      </c>
      <c r="F165" s="207" t="s">
        <v>429</v>
      </c>
      <c r="G165" s="208" t="s">
        <v>250</v>
      </c>
      <c r="H165" s="209">
        <v>10.9</v>
      </c>
      <c r="I165" s="210"/>
      <c r="J165" s="211">
        <f>ROUND(I165*H165,2)</f>
        <v>0</v>
      </c>
      <c r="K165" s="207" t="s">
        <v>129</v>
      </c>
      <c r="L165" s="45"/>
      <c r="M165" s="212" t="s">
        <v>19</v>
      </c>
      <c r="N165" s="213" t="s">
        <v>41</v>
      </c>
      <c r="O165" s="85"/>
      <c r="P165" s="214">
        <f>O165*H165</f>
        <v>0</v>
      </c>
      <c r="Q165" s="214">
        <v>0.0043099999999999996</v>
      </c>
      <c r="R165" s="214">
        <f>Q165*H165</f>
        <v>0.046979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130</v>
      </c>
      <c r="AT165" s="216" t="s">
        <v>125</v>
      </c>
      <c r="AU165" s="216" t="s">
        <v>131</v>
      </c>
      <c r="AY165" s="18" t="s">
        <v>121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131</v>
      </c>
      <c r="BK165" s="217">
        <f>ROUND(I165*H165,2)</f>
        <v>0</v>
      </c>
      <c r="BL165" s="18" t="s">
        <v>130</v>
      </c>
      <c r="BM165" s="216" t="s">
        <v>430</v>
      </c>
    </row>
    <row r="166" s="2" customFormat="1">
      <c r="A166" s="39"/>
      <c r="B166" s="40"/>
      <c r="C166" s="41"/>
      <c r="D166" s="218" t="s">
        <v>133</v>
      </c>
      <c r="E166" s="41"/>
      <c r="F166" s="219" t="s">
        <v>431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133</v>
      </c>
      <c r="AU166" s="18" t="s">
        <v>131</v>
      </c>
    </row>
    <row r="167" s="2" customFormat="1">
      <c r="A167" s="39"/>
      <c r="B167" s="40"/>
      <c r="C167" s="41"/>
      <c r="D167" s="223" t="s">
        <v>135</v>
      </c>
      <c r="E167" s="41"/>
      <c r="F167" s="224" t="s">
        <v>432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135</v>
      </c>
      <c r="AU167" s="18" t="s">
        <v>131</v>
      </c>
    </row>
    <row r="168" s="2" customFormat="1" ht="16.5" customHeight="1">
      <c r="A168" s="39"/>
      <c r="B168" s="40"/>
      <c r="C168" s="205" t="s">
        <v>257</v>
      </c>
      <c r="D168" s="205" t="s">
        <v>125</v>
      </c>
      <c r="E168" s="206" t="s">
        <v>433</v>
      </c>
      <c r="F168" s="207" t="s">
        <v>434</v>
      </c>
      <c r="G168" s="208" t="s">
        <v>260</v>
      </c>
      <c r="H168" s="209">
        <v>4</v>
      </c>
      <c r="I168" s="210"/>
      <c r="J168" s="211">
        <f>ROUND(I168*H168,2)</f>
        <v>0</v>
      </c>
      <c r="K168" s="207" t="s">
        <v>129</v>
      </c>
      <c r="L168" s="45"/>
      <c r="M168" s="212" t="s">
        <v>19</v>
      </c>
      <c r="N168" s="213" t="s">
        <v>41</v>
      </c>
      <c r="O168" s="85"/>
      <c r="P168" s="214">
        <f>O168*H168</f>
        <v>0</v>
      </c>
      <c r="Q168" s="214">
        <v>0.00021000000000000001</v>
      </c>
      <c r="R168" s="214">
        <f>Q168*H168</f>
        <v>0.00084000000000000003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130</v>
      </c>
      <c r="AT168" s="216" t="s">
        <v>125</v>
      </c>
      <c r="AU168" s="216" t="s">
        <v>131</v>
      </c>
      <c r="AY168" s="18" t="s">
        <v>121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131</v>
      </c>
      <c r="BK168" s="217">
        <f>ROUND(I168*H168,2)</f>
        <v>0</v>
      </c>
      <c r="BL168" s="18" t="s">
        <v>130</v>
      </c>
      <c r="BM168" s="216" t="s">
        <v>435</v>
      </c>
    </row>
    <row r="169" s="2" customFormat="1">
      <c r="A169" s="39"/>
      <c r="B169" s="40"/>
      <c r="C169" s="41"/>
      <c r="D169" s="218" t="s">
        <v>133</v>
      </c>
      <c r="E169" s="41"/>
      <c r="F169" s="219" t="s">
        <v>436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133</v>
      </c>
      <c r="AU169" s="18" t="s">
        <v>131</v>
      </c>
    </row>
    <row r="170" s="2" customFormat="1">
      <c r="A170" s="39"/>
      <c r="B170" s="40"/>
      <c r="C170" s="41"/>
      <c r="D170" s="223" t="s">
        <v>135</v>
      </c>
      <c r="E170" s="41"/>
      <c r="F170" s="224" t="s">
        <v>437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135</v>
      </c>
      <c r="AU170" s="18" t="s">
        <v>131</v>
      </c>
    </row>
    <row r="171" s="2" customFormat="1" ht="16.5" customHeight="1">
      <c r="A171" s="39"/>
      <c r="B171" s="40"/>
      <c r="C171" s="205" t="s">
        <v>130</v>
      </c>
      <c r="D171" s="205" t="s">
        <v>125</v>
      </c>
      <c r="E171" s="206" t="s">
        <v>438</v>
      </c>
      <c r="F171" s="207" t="s">
        <v>439</v>
      </c>
      <c r="G171" s="208" t="s">
        <v>149</v>
      </c>
      <c r="H171" s="209">
        <v>13.26</v>
      </c>
      <c r="I171" s="210"/>
      <c r="J171" s="211">
        <f>ROUND(I171*H171,2)</f>
        <v>0</v>
      </c>
      <c r="K171" s="207" t="s">
        <v>129</v>
      </c>
      <c r="L171" s="45"/>
      <c r="M171" s="212" t="s">
        <v>19</v>
      </c>
      <c r="N171" s="213" t="s">
        <v>41</v>
      </c>
      <c r="O171" s="85"/>
      <c r="P171" s="214">
        <f>O171*H171</f>
        <v>0</v>
      </c>
      <c r="Q171" s="214">
        <v>0.00032000000000000003</v>
      </c>
      <c r="R171" s="214">
        <f>Q171*H171</f>
        <v>0.0042431999999999999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130</v>
      </c>
      <c r="AT171" s="216" t="s">
        <v>125</v>
      </c>
      <c r="AU171" s="216" t="s">
        <v>131</v>
      </c>
      <c r="AY171" s="18" t="s">
        <v>121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131</v>
      </c>
      <c r="BK171" s="217">
        <f>ROUND(I171*H171,2)</f>
        <v>0</v>
      </c>
      <c r="BL171" s="18" t="s">
        <v>130</v>
      </c>
      <c r="BM171" s="216" t="s">
        <v>440</v>
      </c>
    </row>
    <row r="172" s="2" customFormat="1">
      <c r="A172" s="39"/>
      <c r="B172" s="40"/>
      <c r="C172" s="41"/>
      <c r="D172" s="218" t="s">
        <v>133</v>
      </c>
      <c r="E172" s="41"/>
      <c r="F172" s="219" t="s">
        <v>441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133</v>
      </c>
      <c r="AU172" s="18" t="s">
        <v>131</v>
      </c>
    </row>
    <row r="173" s="2" customFormat="1">
      <c r="A173" s="39"/>
      <c r="B173" s="40"/>
      <c r="C173" s="41"/>
      <c r="D173" s="223" t="s">
        <v>135</v>
      </c>
      <c r="E173" s="41"/>
      <c r="F173" s="224" t="s">
        <v>442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135</v>
      </c>
      <c r="AU173" s="18" t="s">
        <v>131</v>
      </c>
    </row>
    <row r="174" s="13" customFormat="1">
      <c r="A174" s="13"/>
      <c r="B174" s="225"/>
      <c r="C174" s="226"/>
      <c r="D174" s="218" t="s">
        <v>137</v>
      </c>
      <c r="E174" s="227" t="s">
        <v>19</v>
      </c>
      <c r="F174" s="228" t="s">
        <v>409</v>
      </c>
      <c r="G174" s="226"/>
      <c r="H174" s="229">
        <v>13.26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137</v>
      </c>
      <c r="AU174" s="235" t="s">
        <v>131</v>
      </c>
      <c r="AV174" s="13" t="s">
        <v>131</v>
      </c>
      <c r="AW174" s="13" t="s">
        <v>31</v>
      </c>
      <c r="AX174" s="13" t="s">
        <v>77</v>
      </c>
      <c r="AY174" s="235" t="s">
        <v>121</v>
      </c>
    </row>
    <row r="175" s="2" customFormat="1" ht="16.5" customHeight="1">
      <c r="A175" s="39"/>
      <c r="B175" s="40"/>
      <c r="C175" s="205" t="s">
        <v>7</v>
      </c>
      <c r="D175" s="205" t="s">
        <v>125</v>
      </c>
      <c r="E175" s="206" t="s">
        <v>443</v>
      </c>
      <c r="F175" s="207" t="s">
        <v>444</v>
      </c>
      <c r="G175" s="208" t="s">
        <v>250</v>
      </c>
      <c r="H175" s="209">
        <v>10.9</v>
      </c>
      <c r="I175" s="210"/>
      <c r="J175" s="211">
        <f>ROUND(I175*H175,2)</f>
        <v>0</v>
      </c>
      <c r="K175" s="207" t="s">
        <v>129</v>
      </c>
      <c r="L175" s="45"/>
      <c r="M175" s="212" t="s">
        <v>19</v>
      </c>
      <c r="N175" s="213" t="s">
        <v>41</v>
      </c>
      <c r="O175" s="85"/>
      <c r="P175" s="214">
        <f>O175*H175</f>
        <v>0</v>
      </c>
      <c r="Q175" s="214">
        <v>5.0000000000000002E-05</v>
      </c>
      <c r="R175" s="214">
        <f>Q175*H175</f>
        <v>0.00054500000000000002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130</v>
      </c>
      <c r="AT175" s="216" t="s">
        <v>125</v>
      </c>
      <c r="AU175" s="216" t="s">
        <v>131</v>
      </c>
      <c r="AY175" s="18" t="s">
        <v>121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131</v>
      </c>
      <c r="BK175" s="217">
        <f>ROUND(I175*H175,2)</f>
        <v>0</v>
      </c>
      <c r="BL175" s="18" t="s">
        <v>130</v>
      </c>
      <c r="BM175" s="216" t="s">
        <v>445</v>
      </c>
    </row>
    <row r="176" s="2" customFormat="1">
      <c r="A176" s="39"/>
      <c r="B176" s="40"/>
      <c r="C176" s="41"/>
      <c r="D176" s="218" t="s">
        <v>133</v>
      </c>
      <c r="E176" s="41"/>
      <c r="F176" s="219" t="s">
        <v>446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131</v>
      </c>
    </row>
    <row r="177" s="2" customFormat="1">
      <c r="A177" s="39"/>
      <c r="B177" s="40"/>
      <c r="C177" s="41"/>
      <c r="D177" s="223" t="s">
        <v>135</v>
      </c>
      <c r="E177" s="41"/>
      <c r="F177" s="224" t="s">
        <v>447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135</v>
      </c>
      <c r="AU177" s="18" t="s">
        <v>131</v>
      </c>
    </row>
    <row r="178" s="2" customFormat="1" ht="16.5" customHeight="1">
      <c r="A178" s="39"/>
      <c r="B178" s="40"/>
      <c r="C178" s="205" t="s">
        <v>448</v>
      </c>
      <c r="D178" s="205" t="s">
        <v>125</v>
      </c>
      <c r="E178" s="206" t="s">
        <v>449</v>
      </c>
      <c r="F178" s="207" t="s">
        <v>450</v>
      </c>
      <c r="G178" s="208" t="s">
        <v>179</v>
      </c>
      <c r="H178" s="209">
        <v>0.435</v>
      </c>
      <c r="I178" s="210"/>
      <c r="J178" s="211">
        <f>ROUND(I178*H178,2)</f>
        <v>0</v>
      </c>
      <c r="K178" s="207" t="s">
        <v>129</v>
      </c>
      <c r="L178" s="45"/>
      <c r="M178" s="212" t="s">
        <v>19</v>
      </c>
      <c r="N178" s="213" t="s">
        <v>41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130</v>
      </c>
      <c r="AT178" s="216" t="s">
        <v>125</v>
      </c>
      <c r="AU178" s="216" t="s">
        <v>131</v>
      </c>
      <c r="AY178" s="18" t="s">
        <v>121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131</v>
      </c>
      <c r="BK178" s="217">
        <f>ROUND(I178*H178,2)</f>
        <v>0</v>
      </c>
      <c r="BL178" s="18" t="s">
        <v>130</v>
      </c>
      <c r="BM178" s="216" t="s">
        <v>451</v>
      </c>
    </row>
    <row r="179" s="2" customFormat="1">
      <c r="A179" s="39"/>
      <c r="B179" s="40"/>
      <c r="C179" s="41"/>
      <c r="D179" s="218" t="s">
        <v>133</v>
      </c>
      <c r="E179" s="41"/>
      <c r="F179" s="219" t="s">
        <v>452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131</v>
      </c>
    </row>
    <row r="180" s="2" customFormat="1">
      <c r="A180" s="39"/>
      <c r="B180" s="40"/>
      <c r="C180" s="41"/>
      <c r="D180" s="223" t="s">
        <v>135</v>
      </c>
      <c r="E180" s="41"/>
      <c r="F180" s="224" t="s">
        <v>453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135</v>
      </c>
      <c r="AU180" s="18" t="s">
        <v>131</v>
      </c>
    </row>
    <row r="181" s="12" customFormat="1" ht="22.8" customHeight="1">
      <c r="A181" s="12"/>
      <c r="B181" s="189"/>
      <c r="C181" s="190"/>
      <c r="D181" s="191" t="s">
        <v>68</v>
      </c>
      <c r="E181" s="203" t="s">
        <v>284</v>
      </c>
      <c r="F181" s="203" t="s">
        <v>285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SUM(P182:P197)</f>
        <v>0</v>
      </c>
      <c r="Q181" s="197"/>
      <c r="R181" s="198">
        <f>SUM(R182:R197)</f>
        <v>0.071735999999999994</v>
      </c>
      <c r="S181" s="197"/>
      <c r="T181" s="199">
        <f>SUM(T182:T197)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131</v>
      </c>
      <c r="AT181" s="201" t="s">
        <v>68</v>
      </c>
      <c r="AU181" s="201" t="s">
        <v>77</v>
      </c>
      <c r="AY181" s="200" t="s">
        <v>121</v>
      </c>
      <c r="BK181" s="202">
        <f>SUM(BK182:BK197)</f>
        <v>0</v>
      </c>
    </row>
    <row r="182" s="2" customFormat="1" ht="16.5" customHeight="1">
      <c r="A182" s="39"/>
      <c r="B182" s="40"/>
      <c r="C182" s="205" t="s">
        <v>357</v>
      </c>
      <c r="D182" s="205" t="s">
        <v>125</v>
      </c>
      <c r="E182" s="206" t="s">
        <v>454</v>
      </c>
      <c r="F182" s="207" t="s">
        <v>455</v>
      </c>
      <c r="G182" s="208" t="s">
        <v>250</v>
      </c>
      <c r="H182" s="209">
        <v>19.600000000000001</v>
      </c>
      <c r="I182" s="210"/>
      <c r="J182" s="211">
        <f>ROUND(I182*H182,2)</f>
        <v>0</v>
      </c>
      <c r="K182" s="207" t="s">
        <v>129</v>
      </c>
      <c r="L182" s="45"/>
      <c r="M182" s="212" t="s">
        <v>19</v>
      </c>
      <c r="N182" s="213" t="s">
        <v>41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130</v>
      </c>
      <c r="AT182" s="216" t="s">
        <v>125</v>
      </c>
      <c r="AU182" s="216" t="s">
        <v>131</v>
      </c>
      <c r="AY182" s="18" t="s">
        <v>121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131</v>
      </c>
      <c r="BK182" s="217">
        <f>ROUND(I182*H182,2)</f>
        <v>0</v>
      </c>
      <c r="BL182" s="18" t="s">
        <v>130</v>
      </c>
      <c r="BM182" s="216" t="s">
        <v>456</v>
      </c>
    </row>
    <row r="183" s="2" customFormat="1">
      <c r="A183" s="39"/>
      <c r="B183" s="40"/>
      <c r="C183" s="41"/>
      <c r="D183" s="218" t="s">
        <v>133</v>
      </c>
      <c r="E183" s="41"/>
      <c r="F183" s="219" t="s">
        <v>457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133</v>
      </c>
      <c r="AU183" s="18" t="s">
        <v>131</v>
      </c>
    </row>
    <row r="184" s="2" customFormat="1">
      <c r="A184" s="39"/>
      <c r="B184" s="40"/>
      <c r="C184" s="41"/>
      <c r="D184" s="223" t="s">
        <v>135</v>
      </c>
      <c r="E184" s="41"/>
      <c r="F184" s="224" t="s">
        <v>458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135</v>
      </c>
      <c r="AU184" s="18" t="s">
        <v>131</v>
      </c>
    </row>
    <row r="185" s="13" customFormat="1">
      <c r="A185" s="13"/>
      <c r="B185" s="225"/>
      <c r="C185" s="226"/>
      <c r="D185" s="218" t="s">
        <v>137</v>
      </c>
      <c r="E185" s="227" t="s">
        <v>19</v>
      </c>
      <c r="F185" s="228" t="s">
        <v>292</v>
      </c>
      <c r="G185" s="226"/>
      <c r="H185" s="229">
        <v>19.600000000000001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137</v>
      </c>
      <c r="AU185" s="235" t="s">
        <v>131</v>
      </c>
      <c r="AV185" s="13" t="s">
        <v>131</v>
      </c>
      <c r="AW185" s="13" t="s">
        <v>31</v>
      </c>
      <c r="AX185" s="13" t="s">
        <v>77</v>
      </c>
      <c r="AY185" s="235" t="s">
        <v>121</v>
      </c>
    </row>
    <row r="186" s="2" customFormat="1" ht="16.5" customHeight="1">
      <c r="A186" s="39"/>
      <c r="B186" s="40"/>
      <c r="C186" s="205" t="s">
        <v>459</v>
      </c>
      <c r="D186" s="205" t="s">
        <v>125</v>
      </c>
      <c r="E186" s="206" t="s">
        <v>460</v>
      </c>
      <c r="F186" s="207" t="s">
        <v>461</v>
      </c>
      <c r="G186" s="208" t="s">
        <v>250</v>
      </c>
      <c r="H186" s="209">
        <v>19.600000000000001</v>
      </c>
      <c r="I186" s="210"/>
      <c r="J186" s="211">
        <f>ROUND(I186*H186,2)</f>
        <v>0</v>
      </c>
      <c r="K186" s="207" t="s">
        <v>129</v>
      </c>
      <c r="L186" s="45"/>
      <c r="M186" s="212" t="s">
        <v>19</v>
      </c>
      <c r="N186" s="213" t="s">
        <v>41</v>
      </c>
      <c r="O186" s="85"/>
      <c r="P186" s="214">
        <f>O186*H186</f>
        <v>0</v>
      </c>
      <c r="Q186" s="214">
        <v>0.00050000000000000001</v>
      </c>
      <c r="R186" s="214">
        <f>Q186*H186</f>
        <v>0.0098000000000000014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130</v>
      </c>
      <c r="AT186" s="216" t="s">
        <v>125</v>
      </c>
      <c r="AU186" s="216" t="s">
        <v>131</v>
      </c>
      <c r="AY186" s="18" t="s">
        <v>121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131</v>
      </c>
      <c r="BK186" s="217">
        <f>ROUND(I186*H186,2)</f>
        <v>0</v>
      </c>
      <c r="BL186" s="18" t="s">
        <v>130</v>
      </c>
      <c r="BM186" s="216" t="s">
        <v>462</v>
      </c>
    </row>
    <row r="187" s="2" customFormat="1">
      <c r="A187" s="39"/>
      <c r="B187" s="40"/>
      <c r="C187" s="41"/>
      <c r="D187" s="218" t="s">
        <v>133</v>
      </c>
      <c r="E187" s="41"/>
      <c r="F187" s="219" t="s">
        <v>463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131</v>
      </c>
    </row>
    <row r="188" s="2" customFormat="1">
      <c r="A188" s="39"/>
      <c r="B188" s="40"/>
      <c r="C188" s="41"/>
      <c r="D188" s="223" t="s">
        <v>135</v>
      </c>
      <c r="E188" s="41"/>
      <c r="F188" s="224" t="s">
        <v>464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135</v>
      </c>
      <c r="AU188" s="18" t="s">
        <v>131</v>
      </c>
    </row>
    <row r="189" s="2" customFormat="1" ht="16.5" customHeight="1">
      <c r="A189" s="39"/>
      <c r="B189" s="40"/>
      <c r="C189" s="205" t="s">
        <v>465</v>
      </c>
      <c r="D189" s="205" t="s">
        <v>125</v>
      </c>
      <c r="E189" s="206" t="s">
        <v>466</v>
      </c>
      <c r="F189" s="207" t="s">
        <v>467</v>
      </c>
      <c r="G189" s="208" t="s">
        <v>250</v>
      </c>
      <c r="H189" s="209">
        <v>19.600000000000001</v>
      </c>
      <c r="I189" s="210"/>
      <c r="J189" s="211">
        <f>ROUND(I189*H189,2)</f>
        <v>0</v>
      </c>
      <c r="K189" s="207" t="s">
        <v>129</v>
      </c>
      <c r="L189" s="45"/>
      <c r="M189" s="212" t="s">
        <v>19</v>
      </c>
      <c r="N189" s="213" t="s">
        <v>41</v>
      </c>
      <c r="O189" s="85"/>
      <c r="P189" s="214">
        <f>O189*H189</f>
        <v>0</v>
      </c>
      <c r="Q189" s="214">
        <v>0.00029999999999999997</v>
      </c>
      <c r="R189" s="214">
        <f>Q189*H189</f>
        <v>0.0058799999999999998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130</v>
      </c>
      <c r="AT189" s="216" t="s">
        <v>125</v>
      </c>
      <c r="AU189" s="216" t="s">
        <v>131</v>
      </c>
      <c r="AY189" s="18" t="s">
        <v>121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131</v>
      </c>
      <c r="BK189" s="217">
        <f>ROUND(I189*H189,2)</f>
        <v>0</v>
      </c>
      <c r="BL189" s="18" t="s">
        <v>130</v>
      </c>
      <c r="BM189" s="216" t="s">
        <v>468</v>
      </c>
    </row>
    <row r="190" s="2" customFormat="1">
      <c r="A190" s="39"/>
      <c r="B190" s="40"/>
      <c r="C190" s="41"/>
      <c r="D190" s="218" t="s">
        <v>133</v>
      </c>
      <c r="E190" s="41"/>
      <c r="F190" s="219" t="s">
        <v>469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133</v>
      </c>
      <c r="AU190" s="18" t="s">
        <v>131</v>
      </c>
    </row>
    <row r="191" s="2" customFormat="1">
      <c r="A191" s="39"/>
      <c r="B191" s="40"/>
      <c r="C191" s="41"/>
      <c r="D191" s="223" t="s">
        <v>135</v>
      </c>
      <c r="E191" s="41"/>
      <c r="F191" s="224" t="s">
        <v>470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135</v>
      </c>
      <c r="AU191" s="18" t="s">
        <v>131</v>
      </c>
    </row>
    <row r="192" s="2" customFormat="1" ht="33" customHeight="1">
      <c r="A192" s="39"/>
      <c r="B192" s="40"/>
      <c r="C192" s="260" t="s">
        <v>471</v>
      </c>
      <c r="D192" s="260" t="s">
        <v>354</v>
      </c>
      <c r="E192" s="261" t="s">
        <v>472</v>
      </c>
      <c r="F192" s="262" t="s">
        <v>473</v>
      </c>
      <c r="G192" s="263" t="s">
        <v>250</v>
      </c>
      <c r="H192" s="264">
        <v>21.559999999999999</v>
      </c>
      <c r="I192" s="265"/>
      <c r="J192" s="266">
        <f>ROUND(I192*H192,2)</f>
        <v>0</v>
      </c>
      <c r="K192" s="262" t="s">
        <v>129</v>
      </c>
      <c r="L192" s="267"/>
      <c r="M192" s="268" t="s">
        <v>19</v>
      </c>
      <c r="N192" s="269" t="s">
        <v>41</v>
      </c>
      <c r="O192" s="85"/>
      <c r="P192" s="214">
        <f>O192*H192</f>
        <v>0</v>
      </c>
      <c r="Q192" s="214">
        <v>0.0025999999999999999</v>
      </c>
      <c r="R192" s="214">
        <f>Q192*H192</f>
        <v>0.056055999999999995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357</v>
      </c>
      <c r="AT192" s="216" t="s">
        <v>354</v>
      </c>
      <c r="AU192" s="216" t="s">
        <v>131</v>
      </c>
      <c r="AY192" s="18" t="s">
        <v>121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131</v>
      </c>
      <c r="BK192" s="217">
        <f>ROUND(I192*H192,2)</f>
        <v>0</v>
      </c>
      <c r="BL192" s="18" t="s">
        <v>130</v>
      </c>
      <c r="BM192" s="216" t="s">
        <v>474</v>
      </c>
    </row>
    <row r="193" s="2" customFormat="1">
      <c r="A193" s="39"/>
      <c r="B193" s="40"/>
      <c r="C193" s="41"/>
      <c r="D193" s="218" t="s">
        <v>133</v>
      </c>
      <c r="E193" s="41"/>
      <c r="F193" s="219" t="s">
        <v>473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133</v>
      </c>
      <c r="AU193" s="18" t="s">
        <v>131</v>
      </c>
    </row>
    <row r="194" s="13" customFormat="1">
      <c r="A194" s="13"/>
      <c r="B194" s="225"/>
      <c r="C194" s="226"/>
      <c r="D194" s="218" t="s">
        <v>137</v>
      </c>
      <c r="E194" s="226"/>
      <c r="F194" s="228" t="s">
        <v>475</v>
      </c>
      <c r="G194" s="226"/>
      <c r="H194" s="229">
        <v>21.559999999999999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137</v>
      </c>
      <c r="AU194" s="235" t="s">
        <v>131</v>
      </c>
      <c r="AV194" s="13" t="s">
        <v>131</v>
      </c>
      <c r="AW194" s="13" t="s">
        <v>4</v>
      </c>
      <c r="AX194" s="13" t="s">
        <v>77</v>
      </c>
      <c r="AY194" s="235" t="s">
        <v>121</v>
      </c>
    </row>
    <row r="195" s="2" customFormat="1" ht="16.5" customHeight="1">
      <c r="A195" s="39"/>
      <c r="B195" s="40"/>
      <c r="C195" s="205" t="s">
        <v>476</v>
      </c>
      <c r="D195" s="205" t="s">
        <v>125</v>
      </c>
      <c r="E195" s="206" t="s">
        <v>477</v>
      </c>
      <c r="F195" s="207" t="s">
        <v>478</v>
      </c>
      <c r="G195" s="208" t="s">
        <v>179</v>
      </c>
      <c r="H195" s="209">
        <v>0.071999999999999995</v>
      </c>
      <c r="I195" s="210"/>
      <c r="J195" s="211">
        <f>ROUND(I195*H195,2)</f>
        <v>0</v>
      </c>
      <c r="K195" s="207" t="s">
        <v>129</v>
      </c>
      <c r="L195" s="45"/>
      <c r="M195" s="212" t="s">
        <v>19</v>
      </c>
      <c r="N195" s="213" t="s">
        <v>41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130</v>
      </c>
      <c r="AT195" s="216" t="s">
        <v>125</v>
      </c>
      <c r="AU195" s="216" t="s">
        <v>131</v>
      </c>
      <c r="AY195" s="18" t="s">
        <v>121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131</v>
      </c>
      <c r="BK195" s="217">
        <f>ROUND(I195*H195,2)</f>
        <v>0</v>
      </c>
      <c r="BL195" s="18" t="s">
        <v>130</v>
      </c>
      <c r="BM195" s="216" t="s">
        <v>479</v>
      </c>
    </row>
    <row r="196" s="2" customFormat="1">
      <c r="A196" s="39"/>
      <c r="B196" s="40"/>
      <c r="C196" s="41"/>
      <c r="D196" s="218" t="s">
        <v>133</v>
      </c>
      <c r="E196" s="41"/>
      <c r="F196" s="219" t="s">
        <v>480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133</v>
      </c>
      <c r="AU196" s="18" t="s">
        <v>131</v>
      </c>
    </row>
    <row r="197" s="2" customFormat="1">
      <c r="A197" s="39"/>
      <c r="B197" s="40"/>
      <c r="C197" s="41"/>
      <c r="D197" s="223" t="s">
        <v>135</v>
      </c>
      <c r="E197" s="41"/>
      <c r="F197" s="224" t="s">
        <v>481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135</v>
      </c>
      <c r="AU197" s="18" t="s">
        <v>131</v>
      </c>
    </row>
    <row r="198" s="12" customFormat="1" ht="22.8" customHeight="1">
      <c r="A198" s="12"/>
      <c r="B198" s="189"/>
      <c r="C198" s="190"/>
      <c r="D198" s="191" t="s">
        <v>68</v>
      </c>
      <c r="E198" s="203" t="s">
        <v>301</v>
      </c>
      <c r="F198" s="203" t="s">
        <v>302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SUM(P199:P232)</f>
        <v>0</v>
      </c>
      <c r="Q198" s="197"/>
      <c r="R198" s="198">
        <f>SUM(R199:R232)</f>
        <v>0.49815709999999996</v>
      </c>
      <c r="S198" s="197"/>
      <c r="T198" s="199">
        <f>SUM(T199:T232)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131</v>
      </c>
      <c r="AT198" s="201" t="s">
        <v>68</v>
      </c>
      <c r="AU198" s="201" t="s">
        <v>77</v>
      </c>
      <c r="AY198" s="200" t="s">
        <v>121</v>
      </c>
      <c r="BK198" s="202">
        <f>SUM(BK199:BK232)</f>
        <v>0</v>
      </c>
    </row>
    <row r="199" s="2" customFormat="1" ht="16.5" customHeight="1">
      <c r="A199" s="39"/>
      <c r="B199" s="40"/>
      <c r="C199" s="205" t="s">
        <v>247</v>
      </c>
      <c r="D199" s="205" t="s">
        <v>125</v>
      </c>
      <c r="E199" s="206" t="s">
        <v>482</v>
      </c>
      <c r="F199" s="207" t="s">
        <v>483</v>
      </c>
      <c r="G199" s="208" t="s">
        <v>250</v>
      </c>
      <c r="H199" s="209">
        <v>19.483000000000001</v>
      </c>
      <c r="I199" s="210"/>
      <c r="J199" s="211">
        <f>ROUND(I199*H199,2)</f>
        <v>0</v>
      </c>
      <c r="K199" s="207" t="s">
        <v>129</v>
      </c>
      <c r="L199" s="45"/>
      <c r="M199" s="212" t="s">
        <v>19</v>
      </c>
      <c r="N199" s="213" t="s">
        <v>41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130</v>
      </c>
      <c r="AT199" s="216" t="s">
        <v>125</v>
      </c>
      <c r="AU199" s="216" t="s">
        <v>131</v>
      </c>
      <c r="AY199" s="18" t="s">
        <v>121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131</v>
      </c>
      <c r="BK199" s="217">
        <f>ROUND(I199*H199,2)</f>
        <v>0</v>
      </c>
      <c r="BL199" s="18" t="s">
        <v>130</v>
      </c>
      <c r="BM199" s="216" t="s">
        <v>484</v>
      </c>
    </row>
    <row r="200" s="2" customFormat="1">
      <c r="A200" s="39"/>
      <c r="B200" s="40"/>
      <c r="C200" s="41"/>
      <c r="D200" s="218" t="s">
        <v>133</v>
      </c>
      <c r="E200" s="41"/>
      <c r="F200" s="219" t="s">
        <v>485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133</v>
      </c>
      <c r="AU200" s="18" t="s">
        <v>131</v>
      </c>
    </row>
    <row r="201" s="2" customFormat="1">
      <c r="A201" s="39"/>
      <c r="B201" s="40"/>
      <c r="C201" s="41"/>
      <c r="D201" s="223" t="s">
        <v>135</v>
      </c>
      <c r="E201" s="41"/>
      <c r="F201" s="224" t="s">
        <v>486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135</v>
      </c>
      <c r="AU201" s="18" t="s">
        <v>131</v>
      </c>
    </row>
    <row r="202" s="13" customFormat="1">
      <c r="A202" s="13"/>
      <c r="B202" s="225"/>
      <c r="C202" s="226"/>
      <c r="D202" s="218" t="s">
        <v>137</v>
      </c>
      <c r="E202" s="227" t="s">
        <v>19</v>
      </c>
      <c r="F202" s="228" t="s">
        <v>310</v>
      </c>
      <c r="G202" s="226"/>
      <c r="H202" s="229">
        <v>1.8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137</v>
      </c>
      <c r="AU202" s="235" t="s">
        <v>131</v>
      </c>
      <c r="AV202" s="13" t="s">
        <v>131</v>
      </c>
      <c r="AW202" s="13" t="s">
        <v>31</v>
      </c>
      <c r="AX202" s="13" t="s">
        <v>69</v>
      </c>
      <c r="AY202" s="235" t="s">
        <v>121</v>
      </c>
    </row>
    <row r="203" s="13" customFormat="1">
      <c r="A203" s="13"/>
      <c r="B203" s="225"/>
      <c r="C203" s="226"/>
      <c r="D203" s="218" t="s">
        <v>137</v>
      </c>
      <c r="E203" s="227" t="s">
        <v>19</v>
      </c>
      <c r="F203" s="228" t="s">
        <v>487</v>
      </c>
      <c r="G203" s="226"/>
      <c r="H203" s="229">
        <v>12.27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137</v>
      </c>
      <c r="AU203" s="235" t="s">
        <v>131</v>
      </c>
      <c r="AV203" s="13" t="s">
        <v>131</v>
      </c>
      <c r="AW203" s="13" t="s">
        <v>31</v>
      </c>
      <c r="AX203" s="13" t="s">
        <v>69</v>
      </c>
      <c r="AY203" s="235" t="s">
        <v>121</v>
      </c>
    </row>
    <row r="204" s="13" customFormat="1">
      <c r="A204" s="13"/>
      <c r="B204" s="225"/>
      <c r="C204" s="226"/>
      <c r="D204" s="218" t="s">
        <v>137</v>
      </c>
      <c r="E204" s="227" t="s">
        <v>19</v>
      </c>
      <c r="F204" s="228" t="s">
        <v>488</v>
      </c>
      <c r="G204" s="226"/>
      <c r="H204" s="229">
        <v>5.4130000000000003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137</v>
      </c>
      <c r="AU204" s="235" t="s">
        <v>131</v>
      </c>
      <c r="AV204" s="13" t="s">
        <v>131</v>
      </c>
      <c r="AW204" s="13" t="s">
        <v>31</v>
      </c>
      <c r="AX204" s="13" t="s">
        <v>69</v>
      </c>
      <c r="AY204" s="235" t="s">
        <v>121</v>
      </c>
    </row>
    <row r="205" s="15" customFormat="1">
      <c r="A205" s="15"/>
      <c r="B205" s="246"/>
      <c r="C205" s="247"/>
      <c r="D205" s="218" t="s">
        <v>137</v>
      </c>
      <c r="E205" s="248" t="s">
        <v>19</v>
      </c>
      <c r="F205" s="249" t="s">
        <v>300</v>
      </c>
      <c r="G205" s="247"/>
      <c r="H205" s="250">
        <v>19.483000000000001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137</v>
      </c>
      <c r="AU205" s="256" t="s">
        <v>131</v>
      </c>
      <c r="AV205" s="15" t="s">
        <v>142</v>
      </c>
      <c r="AW205" s="15" t="s">
        <v>31</v>
      </c>
      <c r="AX205" s="15" t="s">
        <v>77</v>
      </c>
      <c r="AY205" s="256" t="s">
        <v>121</v>
      </c>
    </row>
    <row r="206" s="2" customFormat="1" ht="16.5" customHeight="1">
      <c r="A206" s="39"/>
      <c r="B206" s="40"/>
      <c r="C206" s="205" t="s">
        <v>139</v>
      </c>
      <c r="D206" s="205" t="s">
        <v>125</v>
      </c>
      <c r="E206" s="206" t="s">
        <v>489</v>
      </c>
      <c r="F206" s="207" t="s">
        <v>490</v>
      </c>
      <c r="G206" s="208" t="s">
        <v>250</v>
      </c>
      <c r="H206" s="209">
        <v>19.483000000000001</v>
      </c>
      <c r="I206" s="210"/>
      <c r="J206" s="211">
        <f>ROUND(I206*H206,2)</f>
        <v>0</v>
      </c>
      <c r="K206" s="207" t="s">
        <v>129</v>
      </c>
      <c r="L206" s="45"/>
      <c r="M206" s="212" t="s">
        <v>19</v>
      </c>
      <c r="N206" s="213" t="s">
        <v>41</v>
      </c>
      <c r="O206" s="85"/>
      <c r="P206" s="214">
        <f>O206*H206</f>
        <v>0</v>
      </c>
      <c r="Q206" s="214">
        <v>0.00029999999999999997</v>
      </c>
      <c r="R206" s="214">
        <f>Q206*H206</f>
        <v>0.0058448999999999992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130</v>
      </c>
      <c r="AT206" s="216" t="s">
        <v>125</v>
      </c>
      <c r="AU206" s="216" t="s">
        <v>131</v>
      </c>
      <c r="AY206" s="18" t="s">
        <v>121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131</v>
      </c>
      <c r="BK206" s="217">
        <f>ROUND(I206*H206,2)</f>
        <v>0</v>
      </c>
      <c r="BL206" s="18" t="s">
        <v>130</v>
      </c>
      <c r="BM206" s="216" t="s">
        <v>491</v>
      </c>
    </row>
    <row r="207" s="2" customFormat="1">
      <c r="A207" s="39"/>
      <c r="B207" s="40"/>
      <c r="C207" s="41"/>
      <c r="D207" s="218" t="s">
        <v>133</v>
      </c>
      <c r="E207" s="41"/>
      <c r="F207" s="219" t="s">
        <v>492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131</v>
      </c>
    </row>
    <row r="208" s="2" customFormat="1">
      <c r="A208" s="39"/>
      <c r="B208" s="40"/>
      <c r="C208" s="41"/>
      <c r="D208" s="223" t="s">
        <v>135</v>
      </c>
      <c r="E208" s="41"/>
      <c r="F208" s="224" t="s">
        <v>493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135</v>
      </c>
      <c r="AU208" s="18" t="s">
        <v>131</v>
      </c>
    </row>
    <row r="209" s="2" customFormat="1" ht="16.5" customHeight="1">
      <c r="A209" s="39"/>
      <c r="B209" s="40"/>
      <c r="C209" s="205" t="s">
        <v>494</v>
      </c>
      <c r="D209" s="205" t="s">
        <v>125</v>
      </c>
      <c r="E209" s="206" t="s">
        <v>495</v>
      </c>
      <c r="F209" s="207" t="s">
        <v>496</v>
      </c>
      <c r="G209" s="208" t="s">
        <v>250</v>
      </c>
      <c r="H209" s="209">
        <v>19.483000000000001</v>
      </c>
      <c r="I209" s="210"/>
      <c r="J209" s="211">
        <f>ROUND(I209*H209,2)</f>
        <v>0</v>
      </c>
      <c r="K209" s="207" t="s">
        <v>129</v>
      </c>
      <c r="L209" s="45"/>
      <c r="M209" s="212" t="s">
        <v>19</v>
      </c>
      <c r="N209" s="213" t="s">
        <v>41</v>
      </c>
      <c r="O209" s="85"/>
      <c r="P209" s="214">
        <f>O209*H209</f>
        <v>0</v>
      </c>
      <c r="Q209" s="214">
        <v>0.0015</v>
      </c>
      <c r="R209" s="214">
        <f>Q209*H209</f>
        <v>0.0292245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130</v>
      </c>
      <c r="AT209" s="216" t="s">
        <v>125</v>
      </c>
      <c r="AU209" s="216" t="s">
        <v>131</v>
      </c>
      <c r="AY209" s="18" t="s">
        <v>121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131</v>
      </c>
      <c r="BK209" s="217">
        <f>ROUND(I209*H209,2)</f>
        <v>0</v>
      </c>
      <c r="BL209" s="18" t="s">
        <v>130</v>
      </c>
      <c r="BM209" s="216" t="s">
        <v>497</v>
      </c>
    </row>
    <row r="210" s="2" customFormat="1">
      <c r="A210" s="39"/>
      <c r="B210" s="40"/>
      <c r="C210" s="41"/>
      <c r="D210" s="218" t="s">
        <v>133</v>
      </c>
      <c r="E210" s="41"/>
      <c r="F210" s="219" t="s">
        <v>498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133</v>
      </c>
      <c r="AU210" s="18" t="s">
        <v>131</v>
      </c>
    </row>
    <row r="211" s="2" customFormat="1">
      <c r="A211" s="39"/>
      <c r="B211" s="40"/>
      <c r="C211" s="41"/>
      <c r="D211" s="223" t="s">
        <v>135</v>
      </c>
      <c r="E211" s="41"/>
      <c r="F211" s="224" t="s">
        <v>499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135</v>
      </c>
      <c r="AU211" s="18" t="s">
        <v>131</v>
      </c>
    </row>
    <row r="212" s="2" customFormat="1" ht="16.5" customHeight="1">
      <c r="A212" s="39"/>
      <c r="B212" s="40"/>
      <c r="C212" s="205" t="s">
        <v>500</v>
      </c>
      <c r="D212" s="205" t="s">
        <v>125</v>
      </c>
      <c r="E212" s="206" t="s">
        <v>501</v>
      </c>
      <c r="F212" s="207" t="s">
        <v>502</v>
      </c>
      <c r="G212" s="208" t="s">
        <v>250</v>
      </c>
      <c r="H212" s="209">
        <v>19.483000000000001</v>
      </c>
      <c r="I212" s="210"/>
      <c r="J212" s="211">
        <f>ROUND(I212*H212,2)</f>
        <v>0</v>
      </c>
      <c r="K212" s="207" t="s">
        <v>129</v>
      </c>
      <c r="L212" s="45"/>
      <c r="M212" s="212" t="s">
        <v>19</v>
      </c>
      <c r="N212" s="213" t="s">
        <v>41</v>
      </c>
      <c r="O212" s="85"/>
      <c r="P212" s="214">
        <f>O212*H212</f>
        <v>0</v>
      </c>
      <c r="Q212" s="214">
        <v>0.0044999999999999997</v>
      </c>
      <c r="R212" s="214">
        <f>Q212*H212</f>
        <v>0.087673500000000001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130</v>
      </c>
      <c r="AT212" s="216" t="s">
        <v>125</v>
      </c>
      <c r="AU212" s="216" t="s">
        <v>131</v>
      </c>
      <c r="AY212" s="18" t="s">
        <v>121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131</v>
      </c>
      <c r="BK212" s="217">
        <f>ROUND(I212*H212,2)</f>
        <v>0</v>
      </c>
      <c r="BL212" s="18" t="s">
        <v>130</v>
      </c>
      <c r="BM212" s="216" t="s">
        <v>503</v>
      </c>
    </row>
    <row r="213" s="2" customFormat="1">
      <c r="A213" s="39"/>
      <c r="B213" s="40"/>
      <c r="C213" s="41"/>
      <c r="D213" s="218" t="s">
        <v>133</v>
      </c>
      <c r="E213" s="41"/>
      <c r="F213" s="219" t="s">
        <v>504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133</v>
      </c>
      <c r="AU213" s="18" t="s">
        <v>131</v>
      </c>
    </row>
    <row r="214" s="2" customFormat="1">
      <c r="A214" s="39"/>
      <c r="B214" s="40"/>
      <c r="C214" s="41"/>
      <c r="D214" s="223" t="s">
        <v>135</v>
      </c>
      <c r="E214" s="41"/>
      <c r="F214" s="224" t="s">
        <v>505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135</v>
      </c>
      <c r="AU214" s="18" t="s">
        <v>131</v>
      </c>
    </row>
    <row r="215" s="2" customFormat="1" ht="16.5" customHeight="1">
      <c r="A215" s="39"/>
      <c r="B215" s="40"/>
      <c r="C215" s="205" t="s">
        <v>506</v>
      </c>
      <c r="D215" s="205" t="s">
        <v>125</v>
      </c>
      <c r="E215" s="206" t="s">
        <v>507</v>
      </c>
      <c r="F215" s="207" t="s">
        <v>508</v>
      </c>
      <c r="G215" s="208" t="s">
        <v>149</v>
      </c>
      <c r="H215" s="209">
        <v>19.550000000000001</v>
      </c>
      <c r="I215" s="210"/>
      <c r="J215" s="211">
        <f>ROUND(I215*H215,2)</f>
        <v>0</v>
      </c>
      <c r="K215" s="207" t="s">
        <v>129</v>
      </c>
      <c r="L215" s="45"/>
      <c r="M215" s="212" t="s">
        <v>19</v>
      </c>
      <c r="N215" s="213" t="s">
        <v>41</v>
      </c>
      <c r="O215" s="85"/>
      <c r="P215" s="214">
        <f>O215*H215</f>
        <v>0</v>
      </c>
      <c r="Q215" s="214">
        <v>0.00020000000000000001</v>
      </c>
      <c r="R215" s="214">
        <f>Q215*H215</f>
        <v>0.0039100000000000003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130</v>
      </c>
      <c r="AT215" s="216" t="s">
        <v>125</v>
      </c>
      <c r="AU215" s="216" t="s">
        <v>131</v>
      </c>
      <c r="AY215" s="18" t="s">
        <v>121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131</v>
      </c>
      <c r="BK215" s="217">
        <f>ROUND(I215*H215,2)</f>
        <v>0</v>
      </c>
      <c r="BL215" s="18" t="s">
        <v>130</v>
      </c>
      <c r="BM215" s="216" t="s">
        <v>509</v>
      </c>
    </row>
    <row r="216" s="2" customFormat="1">
      <c r="A216" s="39"/>
      <c r="B216" s="40"/>
      <c r="C216" s="41"/>
      <c r="D216" s="218" t="s">
        <v>133</v>
      </c>
      <c r="E216" s="41"/>
      <c r="F216" s="219" t="s">
        <v>510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133</v>
      </c>
      <c r="AU216" s="18" t="s">
        <v>131</v>
      </c>
    </row>
    <row r="217" s="2" customFormat="1">
      <c r="A217" s="39"/>
      <c r="B217" s="40"/>
      <c r="C217" s="41"/>
      <c r="D217" s="223" t="s">
        <v>135</v>
      </c>
      <c r="E217" s="41"/>
      <c r="F217" s="224" t="s">
        <v>511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135</v>
      </c>
      <c r="AU217" s="18" t="s">
        <v>131</v>
      </c>
    </row>
    <row r="218" s="13" customFormat="1">
      <c r="A218" s="13"/>
      <c r="B218" s="225"/>
      <c r="C218" s="226"/>
      <c r="D218" s="218" t="s">
        <v>137</v>
      </c>
      <c r="E218" s="227" t="s">
        <v>19</v>
      </c>
      <c r="F218" s="228" t="s">
        <v>512</v>
      </c>
      <c r="G218" s="226"/>
      <c r="H218" s="229">
        <v>9.0299999999999994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137</v>
      </c>
      <c r="AU218" s="235" t="s">
        <v>131</v>
      </c>
      <c r="AV218" s="13" t="s">
        <v>131</v>
      </c>
      <c r="AW218" s="13" t="s">
        <v>31</v>
      </c>
      <c r="AX218" s="13" t="s">
        <v>69</v>
      </c>
      <c r="AY218" s="235" t="s">
        <v>121</v>
      </c>
    </row>
    <row r="219" s="13" customFormat="1">
      <c r="A219" s="13"/>
      <c r="B219" s="225"/>
      <c r="C219" s="226"/>
      <c r="D219" s="218" t="s">
        <v>137</v>
      </c>
      <c r="E219" s="227" t="s">
        <v>19</v>
      </c>
      <c r="F219" s="228" t="s">
        <v>513</v>
      </c>
      <c r="G219" s="226"/>
      <c r="H219" s="229">
        <v>10.52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137</v>
      </c>
      <c r="AU219" s="235" t="s">
        <v>131</v>
      </c>
      <c r="AV219" s="13" t="s">
        <v>131</v>
      </c>
      <c r="AW219" s="13" t="s">
        <v>31</v>
      </c>
      <c r="AX219" s="13" t="s">
        <v>69</v>
      </c>
      <c r="AY219" s="235" t="s">
        <v>121</v>
      </c>
    </row>
    <row r="220" s="15" customFormat="1">
      <c r="A220" s="15"/>
      <c r="B220" s="246"/>
      <c r="C220" s="247"/>
      <c r="D220" s="218" t="s">
        <v>137</v>
      </c>
      <c r="E220" s="248" t="s">
        <v>19</v>
      </c>
      <c r="F220" s="249" t="s">
        <v>300</v>
      </c>
      <c r="G220" s="247"/>
      <c r="H220" s="250">
        <v>19.549999999999997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137</v>
      </c>
      <c r="AU220" s="256" t="s">
        <v>131</v>
      </c>
      <c r="AV220" s="15" t="s">
        <v>142</v>
      </c>
      <c r="AW220" s="15" t="s">
        <v>31</v>
      </c>
      <c r="AX220" s="15" t="s">
        <v>77</v>
      </c>
      <c r="AY220" s="256" t="s">
        <v>121</v>
      </c>
    </row>
    <row r="221" s="2" customFormat="1" ht="16.5" customHeight="1">
      <c r="A221" s="39"/>
      <c r="B221" s="40"/>
      <c r="C221" s="260" t="s">
        <v>514</v>
      </c>
      <c r="D221" s="260" t="s">
        <v>354</v>
      </c>
      <c r="E221" s="261" t="s">
        <v>515</v>
      </c>
      <c r="F221" s="262" t="s">
        <v>516</v>
      </c>
      <c r="G221" s="263" t="s">
        <v>149</v>
      </c>
      <c r="H221" s="264">
        <v>21.504999999999999</v>
      </c>
      <c r="I221" s="265"/>
      <c r="J221" s="266">
        <f>ROUND(I221*H221,2)</f>
        <v>0</v>
      </c>
      <c r="K221" s="262" t="s">
        <v>129</v>
      </c>
      <c r="L221" s="267"/>
      <c r="M221" s="268" t="s">
        <v>19</v>
      </c>
      <c r="N221" s="269" t="s">
        <v>41</v>
      </c>
      <c r="O221" s="85"/>
      <c r="P221" s="214">
        <f>O221*H221</f>
        <v>0</v>
      </c>
      <c r="Q221" s="214">
        <v>8.0000000000000007E-05</v>
      </c>
      <c r="R221" s="214">
        <f>Q221*H221</f>
        <v>0.0017204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357</v>
      </c>
      <c r="AT221" s="216" t="s">
        <v>354</v>
      </c>
      <c r="AU221" s="216" t="s">
        <v>131</v>
      </c>
      <c r="AY221" s="18" t="s">
        <v>121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131</v>
      </c>
      <c r="BK221" s="217">
        <f>ROUND(I221*H221,2)</f>
        <v>0</v>
      </c>
      <c r="BL221" s="18" t="s">
        <v>130</v>
      </c>
      <c r="BM221" s="216" t="s">
        <v>517</v>
      </c>
    </row>
    <row r="222" s="2" customFormat="1">
      <c r="A222" s="39"/>
      <c r="B222" s="40"/>
      <c r="C222" s="41"/>
      <c r="D222" s="218" t="s">
        <v>133</v>
      </c>
      <c r="E222" s="41"/>
      <c r="F222" s="219" t="s">
        <v>516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133</v>
      </c>
      <c r="AU222" s="18" t="s">
        <v>131</v>
      </c>
    </row>
    <row r="223" s="13" customFormat="1">
      <c r="A223" s="13"/>
      <c r="B223" s="225"/>
      <c r="C223" s="226"/>
      <c r="D223" s="218" t="s">
        <v>137</v>
      </c>
      <c r="E223" s="226"/>
      <c r="F223" s="228" t="s">
        <v>518</v>
      </c>
      <c r="G223" s="226"/>
      <c r="H223" s="229">
        <v>21.504999999999999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137</v>
      </c>
      <c r="AU223" s="235" t="s">
        <v>131</v>
      </c>
      <c r="AV223" s="13" t="s">
        <v>131</v>
      </c>
      <c r="AW223" s="13" t="s">
        <v>4</v>
      </c>
      <c r="AX223" s="13" t="s">
        <v>77</v>
      </c>
      <c r="AY223" s="235" t="s">
        <v>121</v>
      </c>
    </row>
    <row r="224" s="2" customFormat="1" ht="16.5" customHeight="1">
      <c r="A224" s="39"/>
      <c r="B224" s="40"/>
      <c r="C224" s="205" t="s">
        <v>519</v>
      </c>
      <c r="D224" s="205" t="s">
        <v>125</v>
      </c>
      <c r="E224" s="206" t="s">
        <v>520</v>
      </c>
      <c r="F224" s="207" t="s">
        <v>521</v>
      </c>
      <c r="G224" s="208" t="s">
        <v>250</v>
      </c>
      <c r="H224" s="209">
        <v>19.483000000000001</v>
      </c>
      <c r="I224" s="210"/>
      <c r="J224" s="211">
        <f>ROUND(I224*H224,2)</f>
        <v>0</v>
      </c>
      <c r="K224" s="207" t="s">
        <v>129</v>
      </c>
      <c r="L224" s="45"/>
      <c r="M224" s="212" t="s">
        <v>19</v>
      </c>
      <c r="N224" s="213" t="s">
        <v>41</v>
      </c>
      <c r="O224" s="85"/>
      <c r="P224" s="214">
        <f>O224*H224</f>
        <v>0</v>
      </c>
      <c r="Q224" s="214">
        <v>0.0060000000000000001</v>
      </c>
      <c r="R224" s="214">
        <f>Q224*H224</f>
        <v>0.116898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130</v>
      </c>
      <c r="AT224" s="216" t="s">
        <v>125</v>
      </c>
      <c r="AU224" s="216" t="s">
        <v>131</v>
      </c>
      <c r="AY224" s="18" t="s">
        <v>121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131</v>
      </c>
      <c r="BK224" s="217">
        <f>ROUND(I224*H224,2)</f>
        <v>0</v>
      </c>
      <c r="BL224" s="18" t="s">
        <v>130</v>
      </c>
      <c r="BM224" s="216" t="s">
        <v>522</v>
      </c>
    </row>
    <row r="225" s="2" customFormat="1">
      <c r="A225" s="39"/>
      <c r="B225" s="40"/>
      <c r="C225" s="41"/>
      <c r="D225" s="218" t="s">
        <v>133</v>
      </c>
      <c r="E225" s="41"/>
      <c r="F225" s="219" t="s">
        <v>523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133</v>
      </c>
      <c r="AU225" s="18" t="s">
        <v>131</v>
      </c>
    </row>
    <row r="226" s="2" customFormat="1">
      <c r="A226" s="39"/>
      <c r="B226" s="40"/>
      <c r="C226" s="41"/>
      <c r="D226" s="223" t="s">
        <v>135</v>
      </c>
      <c r="E226" s="41"/>
      <c r="F226" s="224" t="s">
        <v>524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135</v>
      </c>
      <c r="AU226" s="18" t="s">
        <v>131</v>
      </c>
    </row>
    <row r="227" s="2" customFormat="1" ht="16.5" customHeight="1">
      <c r="A227" s="39"/>
      <c r="B227" s="40"/>
      <c r="C227" s="260" t="s">
        <v>525</v>
      </c>
      <c r="D227" s="260" t="s">
        <v>354</v>
      </c>
      <c r="E227" s="261" t="s">
        <v>526</v>
      </c>
      <c r="F227" s="262" t="s">
        <v>527</v>
      </c>
      <c r="G227" s="263" t="s">
        <v>250</v>
      </c>
      <c r="H227" s="264">
        <v>21.431000000000001</v>
      </c>
      <c r="I227" s="265"/>
      <c r="J227" s="266">
        <f>ROUND(I227*H227,2)</f>
        <v>0</v>
      </c>
      <c r="K227" s="262" t="s">
        <v>129</v>
      </c>
      <c r="L227" s="267"/>
      <c r="M227" s="268" t="s">
        <v>19</v>
      </c>
      <c r="N227" s="269" t="s">
        <v>41</v>
      </c>
      <c r="O227" s="85"/>
      <c r="P227" s="214">
        <f>O227*H227</f>
        <v>0</v>
      </c>
      <c r="Q227" s="214">
        <v>0.0118</v>
      </c>
      <c r="R227" s="214">
        <f>Q227*H227</f>
        <v>0.25288579999999999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357</v>
      </c>
      <c r="AT227" s="216" t="s">
        <v>354</v>
      </c>
      <c r="AU227" s="216" t="s">
        <v>131</v>
      </c>
      <c r="AY227" s="18" t="s">
        <v>121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131</v>
      </c>
      <c r="BK227" s="217">
        <f>ROUND(I227*H227,2)</f>
        <v>0</v>
      </c>
      <c r="BL227" s="18" t="s">
        <v>130</v>
      </c>
      <c r="BM227" s="216" t="s">
        <v>528</v>
      </c>
    </row>
    <row r="228" s="2" customFormat="1">
      <c r="A228" s="39"/>
      <c r="B228" s="40"/>
      <c r="C228" s="41"/>
      <c r="D228" s="218" t="s">
        <v>133</v>
      </c>
      <c r="E228" s="41"/>
      <c r="F228" s="219" t="s">
        <v>527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133</v>
      </c>
      <c r="AU228" s="18" t="s">
        <v>131</v>
      </c>
    </row>
    <row r="229" s="13" customFormat="1">
      <c r="A229" s="13"/>
      <c r="B229" s="225"/>
      <c r="C229" s="226"/>
      <c r="D229" s="218" t="s">
        <v>137</v>
      </c>
      <c r="E229" s="226"/>
      <c r="F229" s="228" t="s">
        <v>529</v>
      </c>
      <c r="G229" s="226"/>
      <c r="H229" s="229">
        <v>21.431000000000001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137</v>
      </c>
      <c r="AU229" s="235" t="s">
        <v>131</v>
      </c>
      <c r="AV229" s="13" t="s">
        <v>131</v>
      </c>
      <c r="AW229" s="13" t="s">
        <v>4</v>
      </c>
      <c r="AX229" s="13" t="s">
        <v>77</v>
      </c>
      <c r="AY229" s="235" t="s">
        <v>121</v>
      </c>
    </row>
    <row r="230" s="2" customFormat="1" ht="16.5" customHeight="1">
      <c r="A230" s="39"/>
      <c r="B230" s="40"/>
      <c r="C230" s="205" t="s">
        <v>530</v>
      </c>
      <c r="D230" s="205" t="s">
        <v>125</v>
      </c>
      <c r="E230" s="206" t="s">
        <v>531</v>
      </c>
      <c r="F230" s="207" t="s">
        <v>532</v>
      </c>
      <c r="G230" s="208" t="s">
        <v>179</v>
      </c>
      <c r="H230" s="209">
        <v>0.498</v>
      </c>
      <c r="I230" s="210"/>
      <c r="J230" s="211">
        <f>ROUND(I230*H230,2)</f>
        <v>0</v>
      </c>
      <c r="K230" s="207" t="s">
        <v>129</v>
      </c>
      <c r="L230" s="45"/>
      <c r="M230" s="212" t="s">
        <v>19</v>
      </c>
      <c r="N230" s="213" t="s">
        <v>41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130</v>
      </c>
      <c r="AT230" s="216" t="s">
        <v>125</v>
      </c>
      <c r="AU230" s="216" t="s">
        <v>131</v>
      </c>
      <c r="AY230" s="18" t="s">
        <v>121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131</v>
      </c>
      <c r="BK230" s="217">
        <f>ROUND(I230*H230,2)</f>
        <v>0</v>
      </c>
      <c r="BL230" s="18" t="s">
        <v>130</v>
      </c>
      <c r="BM230" s="216" t="s">
        <v>533</v>
      </c>
    </row>
    <row r="231" s="2" customFormat="1">
      <c r="A231" s="39"/>
      <c r="B231" s="40"/>
      <c r="C231" s="41"/>
      <c r="D231" s="218" t="s">
        <v>133</v>
      </c>
      <c r="E231" s="41"/>
      <c r="F231" s="219" t="s">
        <v>534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133</v>
      </c>
      <c r="AU231" s="18" t="s">
        <v>131</v>
      </c>
    </row>
    <row r="232" s="2" customFormat="1">
      <c r="A232" s="39"/>
      <c r="B232" s="40"/>
      <c r="C232" s="41"/>
      <c r="D232" s="223" t="s">
        <v>135</v>
      </c>
      <c r="E232" s="41"/>
      <c r="F232" s="224" t="s">
        <v>535</v>
      </c>
      <c r="G232" s="41"/>
      <c r="H232" s="41"/>
      <c r="I232" s="220"/>
      <c r="J232" s="41"/>
      <c r="K232" s="41"/>
      <c r="L232" s="45"/>
      <c r="M232" s="270"/>
      <c r="N232" s="271"/>
      <c r="O232" s="272"/>
      <c r="P232" s="272"/>
      <c r="Q232" s="272"/>
      <c r="R232" s="272"/>
      <c r="S232" s="272"/>
      <c r="T232" s="27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135</v>
      </c>
      <c r="AU232" s="18" t="s">
        <v>131</v>
      </c>
    </row>
    <row r="233" s="2" customFormat="1" ht="6.96" customHeight="1">
      <c r="A233" s="39"/>
      <c r="B233" s="60"/>
      <c r="C233" s="61"/>
      <c r="D233" s="61"/>
      <c r="E233" s="61"/>
      <c r="F233" s="61"/>
      <c r="G233" s="61"/>
      <c r="H233" s="61"/>
      <c r="I233" s="61"/>
      <c r="J233" s="61"/>
      <c r="K233" s="61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XWDO0GLPwzP9ke2g671g1Y4VxatXqulumXMKjFW8iSatrWCkCvETsmW6PDgzK6R3VxkrImPE2V0qM3EDEJkqHg==" hashValue="W9rWu4Ig4/asfKUJkD50d52+ek49igiH1dtrdi2iG6lLMWvbdRCGe70giPuy00tfWxsKm3qvZhadWUq8i4QfZg==" algorithmName="SHA-512" password="CC35"/>
  <autoFilter ref="C87:K23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1/611315202"/>
    <hyperlink ref="F96" r:id="rId2" display="https://podminky.urs.cz/item/CS_URS_2023_01/612135101"/>
    <hyperlink ref="F100" r:id="rId3" display="https://podminky.urs.cz/item/CS_URS_2023_01/612315101"/>
    <hyperlink ref="F103" r:id="rId4" display="https://podminky.urs.cz/item/CS_URS_2023_01/631311113"/>
    <hyperlink ref="F108" r:id="rId5" display="https://podminky.urs.cz/item/CS_URS_2023_01/998018001"/>
    <hyperlink ref="F113" r:id="rId6" display="https://podminky.urs.cz/item/CS_URS_2023_01/711141559"/>
    <hyperlink ref="F120" r:id="rId7" display="https://podminky.urs.cz/item/CS_URS_2023_01/998711101"/>
    <hyperlink ref="F124" r:id="rId8" display="https://podminky.urs.cz/item/CS_URS_2023_01/762511244"/>
    <hyperlink ref="F128" r:id="rId9" display="https://podminky.urs.cz/item/CS_URS_2023_01/762523924"/>
    <hyperlink ref="F132" r:id="rId10" display="https://podminky.urs.cz/item/CS_URS_2023_01/762810124"/>
    <hyperlink ref="F136" r:id="rId11" display="https://podminky.urs.cz/item/CS_URS_2023_01/998762101"/>
    <hyperlink ref="F140" r:id="rId12" display="https://podminky.urs.cz/item/CS_URS_2023_01/771111011"/>
    <hyperlink ref="F144" r:id="rId13" display="https://podminky.urs.cz/item/CS_URS_2023_01/771121011"/>
    <hyperlink ref="F147" r:id="rId14" display="https://podminky.urs.cz/item/CS_URS_2023_01/771151011"/>
    <hyperlink ref="F150" r:id="rId15" display="https://podminky.urs.cz/item/CS_URS_2023_01/771474112"/>
    <hyperlink ref="F157" r:id="rId16" display="https://podminky.urs.cz/item/CS_URS_2023_01/771574111"/>
    <hyperlink ref="F163" r:id="rId17" display="https://podminky.urs.cz/item/CS_URS_2023_01/771591115"/>
    <hyperlink ref="F167" r:id="rId18" display="https://podminky.urs.cz/item/CS_URS_2023_01/771591221"/>
    <hyperlink ref="F170" r:id="rId19" display="https://podminky.urs.cz/item/CS_URS_2023_01/771591241"/>
    <hyperlink ref="F173" r:id="rId20" display="https://podminky.urs.cz/item/CS_URS_2023_01/771591264"/>
    <hyperlink ref="F177" r:id="rId21" display="https://podminky.urs.cz/item/CS_URS_2023_01/771592011"/>
    <hyperlink ref="F180" r:id="rId22" display="https://podminky.urs.cz/item/CS_URS_2023_01/998771101"/>
    <hyperlink ref="F184" r:id="rId23" display="https://podminky.urs.cz/item/CS_URS_2023_01/776111311"/>
    <hyperlink ref="F188" r:id="rId24" display="https://podminky.urs.cz/item/CS_URS_2023_01/776121411"/>
    <hyperlink ref="F191" r:id="rId25" display="https://podminky.urs.cz/item/CS_URS_2023_01/776221111"/>
    <hyperlink ref="F197" r:id="rId26" display="https://podminky.urs.cz/item/CS_URS_2023_01/998776101"/>
    <hyperlink ref="F201" r:id="rId27" display="https://podminky.urs.cz/item/CS_URS_2023_01/781111011"/>
    <hyperlink ref="F208" r:id="rId28" display="https://podminky.urs.cz/item/CS_URS_2023_01/781121011"/>
    <hyperlink ref="F211" r:id="rId29" display="https://podminky.urs.cz/item/CS_URS_2023_01/781131112"/>
    <hyperlink ref="F214" r:id="rId30" display="https://podminky.urs.cz/item/CS_URS_2023_01/781151031"/>
    <hyperlink ref="F217" r:id="rId31" display="https://podminky.urs.cz/item/CS_URS_2023_01/781161021"/>
    <hyperlink ref="F226" r:id="rId32" display="https://podminky.urs.cz/item/CS_URS_2023_01/781474112"/>
    <hyperlink ref="F232" r:id="rId33" display="https://podminky.urs.cz/item/CS_URS_2023_01/99878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Kralice nad Oslavou oprava bytu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ROUND((SUM(BE83:BE208)),  2)</f>
        <v>0</v>
      </c>
      <c r="G33" s="39"/>
      <c r="H33" s="39"/>
      <c r="I33" s="149">
        <v>0.20999999999999999</v>
      </c>
      <c r="J33" s="148">
        <f>ROUND(((SUM(BE83:BE208))*I33),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ROUND((SUM(BF83:BF208)),  2)</f>
        <v>0</v>
      </c>
      <c r="G34" s="39"/>
      <c r="H34" s="39"/>
      <c r="I34" s="149">
        <v>0.14999999999999999</v>
      </c>
      <c r="J34" s="148">
        <f>ROUND(((SUM(BF83:BF208))*I34),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ROUND((SUM(BG83:BG208)),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ROUND((SUM(BH83:BH208)),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ROUND((SUM(BI83:BI208)),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Kralice nad Oslavou oprava bytu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BH 03 - ZTI D2.3.3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537</v>
      </c>
      <c r="E62" s="175"/>
      <c r="F62" s="175"/>
      <c r="G62" s="175"/>
      <c r="H62" s="175"/>
      <c r="I62" s="175"/>
      <c r="J62" s="176">
        <f>J135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J175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Kralice nad Oslavou oprava bytu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BH 03 - ZTI D2.3.3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2. 1. 2023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107</v>
      </c>
      <c r="D82" s="181" t="s">
        <v>54</v>
      </c>
      <c r="E82" s="181" t="s">
        <v>50</v>
      </c>
      <c r="F82" s="181" t="s">
        <v>51</v>
      </c>
      <c r="G82" s="181" t="s">
        <v>108</v>
      </c>
      <c r="H82" s="181" t="s">
        <v>109</v>
      </c>
      <c r="I82" s="181" t="s">
        <v>110</v>
      </c>
      <c r="J82" s="181" t="s">
        <v>93</v>
      </c>
      <c r="K82" s="182" t="s">
        <v>111</v>
      </c>
      <c r="L82" s="183"/>
      <c r="M82" s="93" t="s">
        <v>19</v>
      </c>
      <c r="N82" s="94" t="s">
        <v>39</v>
      </c>
      <c r="O82" s="94" t="s">
        <v>112</v>
      </c>
      <c r="P82" s="94" t="s">
        <v>113</v>
      </c>
      <c r="Q82" s="94" t="s">
        <v>114</v>
      </c>
      <c r="R82" s="94" t="s">
        <v>115</v>
      </c>
      <c r="S82" s="94" t="s">
        <v>116</v>
      </c>
      <c r="T82" s="95" t="s">
        <v>117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118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0.30367499999999997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94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200</v>
      </c>
      <c r="F84" s="192" t="s">
        <v>201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P85+P135+P175</f>
        <v>0</v>
      </c>
      <c r="Q84" s="197"/>
      <c r="R84" s="198">
        <f>R85+R135+R175</f>
        <v>0.30367499999999997</v>
      </c>
      <c r="S84" s="197"/>
      <c r="T84" s="199">
        <f>T85+T135+T175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131</v>
      </c>
      <c r="AT84" s="201" t="s">
        <v>68</v>
      </c>
      <c r="AU84" s="201" t="s">
        <v>69</v>
      </c>
      <c r="AY84" s="200" t="s">
        <v>121</v>
      </c>
      <c r="BK84" s="202">
        <f>BK85+BK135+BK175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202</v>
      </c>
      <c r="F85" s="203" t="s">
        <v>203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SUM(P86:P134)</f>
        <v>0</v>
      </c>
      <c r="Q85" s="197"/>
      <c r="R85" s="198">
        <f>SUM(R86:R134)</f>
        <v>0.059345000000000009</v>
      </c>
      <c r="S85" s="197"/>
      <c r="T85" s="199">
        <f>SUM(T86:T134)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131</v>
      </c>
      <c r="AT85" s="201" t="s">
        <v>68</v>
      </c>
      <c r="AU85" s="201" t="s">
        <v>77</v>
      </c>
      <c r="AY85" s="200" t="s">
        <v>121</v>
      </c>
      <c r="BK85" s="202">
        <f>SUM(BK86:BK134)</f>
        <v>0</v>
      </c>
    </row>
    <row r="86" s="2" customFormat="1" ht="16.5" customHeight="1">
      <c r="A86" s="39"/>
      <c r="B86" s="40"/>
      <c r="C86" s="205" t="s">
        <v>383</v>
      </c>
      <c r="D86" s="205" t="s">
        <v>125</v>
      </c>
      <c r="E86" s="206" t="s">
        <v>538</v>
      </c>
      <c r="F86" s="207" t="s">
        <v>539</v>
      </c>
      <c r="G86" s="208" t="s">
        <v>149</v>
      </c>
      <c r="H86" s="209">
        <v>6.5</v>
      </c>
      <c r="I86" s="210"/>
      <c r="J86" s="211">
        <f>ROUND(I86*H86,2)</f>
        <v>0</v>
      </c>
      <c r="K86" s="207" t="s">
        <v>129</v>
      </c>
      <c r="L86" s="45"/>
      <c r="M86" s="212" t="s">
        <v>19</v>
      </c>
      <c r="N86" s="213" t="s">
        <v>41</v>
      </c>
      <c r="O86" s="85"/>
      <c r="P86" s="214">
        <f>O86*H86</f>
        <v>0</v>
      </c>
      <c r="Q86" s="214">
        <v>0.00071000000000000002</v>
      </c>
      <c r="R86" s="214">
        <f>Q86*H86</f>
        <v>0.0046150000000000002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130</v>
      </c>
      <c r="AT86" s="216" t="s">
        <v>125</v>
      </c>
      <c r="AU86" s="216" t="s">
        <v>131</v>
      </c>
      <c r="AY86" s="18" t="s">
        <v>121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131</v>
      </c>
      <c r="BK86" s="217">
        <f>ROUND(I86*H86,2)</f>
        <v>0</v>
      </c>
      <c r="BL86" s="18" t="s">
        <v>130</v>
      </c>
      <c r="BM86" s="216" t="s">
        <v>540</v>
      </c>
    </row>
    <row r="87" s="2" customFormat="1">
      <c r="A87" s="39"/>
      <c r="B87" s="40"/>
      <c r="C87" s="41"/>
      <c r="D87" s="218" t="s">
        <v>133</v>
      </c>
      <c r="E87" s="41"/>
      <c r="F87" s="219" t="s">
        <v>541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133</v>
      </c>
      <c r="AU87" s="18" t="s">
        <v>131</v>
      </c>
    </row>
    <row r="88" s="2" customFormat="1">
      <c r="A88" s="39"/>
      <c r="B88" s="40"/>
      <c r="C88" s="41"/>
      <c r="D88" s="223" t="s">
        <v>135</v>
      </c>
      <c r="E88" s="41"/>
      <c r="F88" s="224" t="s">
        <v>542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135</v>
      </c>
      <c r="AU88" s="18" t="s">
        <v>131</v>
      </c>
    </row>
    <row r="89" s="13" customFormat="1">
      <c r="A89" s="13"/>
      <c r="B89" s="225"/>
      <c r="C89" s="226"/>
      <c r="D89" s="218" t="s">
        <v>137</v>
      </c>
      <c r="E89" s="227" t="s">
        <v>19</v>
      </c>
      <c r="F89" s="228" t="s">
        <v>543</v>
      </c>
      <c r="G89" s="226"/>
      <c r="H89" s="229">
        <v>6.5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137</v>
      </c>
      <c r="AU89" s="235" t="s">
        <v>131</v>
      </c>
      <c r="AV89" s="13" t="s">
        <v>131</v>
      </c>
      <c r="AW89" s="13" t="s">
        <v>31</v>
      </c>
      <c r="AX89" s="13" t="s">
        <v>77</v>
      </c>
      <c r="AY89" s="235" t="s">
        <v>121</v>
      </c>
    </row>
    <row r="90" s="2" customFormat="1" ht="16.5" customHeight="1">
      <c r="A90" s="39"/>
      <c r="B90" s="40"/>
      <c r="C90" s="205" t="s">
        <v>188</v>
      </c>
      <c r="D90" s="205" t="s">
        <v>125</v>
      </c>
      <c r="E90" s="206" t="s">
        <v>544</v>
      </c>
      <c r="F90" s="207" t="s">
        <v>545</v>
      </c>
      <c r="G90" s="208" t="s">
        <v>149</v>
      </c>
      <c r="H90" s="209">
        <v>18</v>
      </c>
      <c r="I90" s="210"/>
      <c r="J90" s="211">
        <f>ROUND(I90*H90,2)</f>
        <v>0</v>
      </c>
      <c r="K90" s="207" t="s">
        <v>129</v>
      </c>
      <c r="L90" s="45"/>
      <c r="M90" s="212" t="s">
        <v>19</v>
      </c>
      <c r="N90" s="213" t="s">
        <v>41</v>
      </c>
      <c r="O90" s="85"/>
      <c r="P90" s="214">
        <f>O90*H90</f>
        <v>0</v>
      </c>
      <c r="Q90" s="214">
        <v>0.0020600000000000002</v>
      </c>
      <c r="R90" s="214">
        <f>Q90*H90</f>
        <v>0.037080000000000002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130</v>
      </c>
      <c r="AT90" s="216" t="s">
        <v>125</v>
      </c>
      <c r="AU90" s="216" t="s">
        <v>131</v>
      </c>
      <c r="AY90" s="18" t="s">
        <v>121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131</v>
      </c>
      <c r="BK90" s="217">
        <f>ROUND(I90*H90,2)</f>
        <v>0</v>
      </c>
      <c r="BL90" s="18" t="s">
        <v>130</v>
      </c>
      <c r="BM90" s="216" t="s">
        <v>546</v>
      </c>
    </row>
    <row r="91" s="2" customFormat="1">
      <c r="A91" s="39"/>
      <c r="B91" s="40"/>
      <c r="C91" s="41"/>
      <c r="D91" s="218" t="s">
        <v>133</v>
      </c>
      <c r="E91" s="41"/>
      <c r="F91" s="219" t="s">
        <v>547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131</v>
      </c>
    </row>
    <row r="92" s="2" customFormat="1">
      <c r="A92" s="39"/>
      <c r="B92" s="40"/>
      <c r="C92" s="41"/>
      <c r="D92" s="223" t="s">
        <v>135</v>
      </c>
      <c r="E92" s="41"/>
      <c r="F92" s="224" t="s">
        <v>548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135</v>
      </c>
      <c r="AU92" s="18" t="s">
        <v>131</v>
      </c>
    </row>
    <row r="93" s="13" customFormat="1">
      <c r="A93" s="13"/>
      <c r="B93" s="225"/>
      <c r="C93" s="226"/>
      <c r="D93" s="218" t="s">
        <v>137</v>
      </c>
      <c r="E93" s="227" t="s">
        <v>19</v>
      </c>
      <c r="F93" s="228" t="s">
        <v>549</v>
      </c>
      <c r="G93" s="226"/>
      <c r="H93" s="229">
        <v>18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137</v>
      </c>
      <c r="AU93" s="235" t="s">
        <v>131</v>
      </c>
      <c r="AV93" s="13" t="s">
        <v>131</v>
      </c>
      <c r="AW93" s="13" t="s">
        <v>31</v>
      </c>
      <c r="AX93" s="13" t="s">
        <v>77</v>
      </c>
      <c r="AY93" s="235" t="s">
        <v>121</v>
      </c>
    </row>
    <row r="94" s="2" customFormat="1" ht="16.5" customHeight="1">
      <c r="A94" s="39"/>
      <c r="B94" s="40"/>
      <c r="C94" s="205" t="s">
        <v>550</v>
      </c>
      <c r="D94" s="205" t="s">
        <v>125</v>
      </c>
      <c r="E94" s="206" t="s">
        <v>551</v>
      </c>
      <c r="F94" s="207" t="s">
        <v>552</v>
      </c>
      <c r="G94" s="208" t="s">
        <v>149</v>
      </c>
      <c r="H94" s="209">
        <v>7</v>
      </c>
      <c r="I94" s="210"/>
      <c r="J94" s="211">
        <f>ROUND(I94*H94,2)</f>
        <v>0</v>
      </c>
      <c r="K94" s="207" t="s">
        <v>129</v>
      </c>
      <c r="L94" s="45"/>
      <c r="M94" s="212" t="s">
        <v>19</v>
      </c>
      <c r="N94" s="213" t="s">
        <v>41</v>
      </c>
      <c r="O94" s="85"/>
      <c r="P94" s="214">
        <f>O94*H94</f>
        <v>0</v>
      </c>
      <c r="Q94" s="214">
        <v>0.00059000000000000003</v>
      </c>
      <c r="R94" s="214">
        <f>Q94*H94</f>
        <v>0.00413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130</v>
      </c>
      <c r="AT94" s="216" t="s">
        <v>125</v>
      </c>
      <c r="AU94" s="216" t="s">
        <v>131</v>
      </c>
      <c r="AY94" s="18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131</v>
      </c>
      <c r="BK94" s="217">
        <f>ROUND(I94*H94,2)</f>
        <v>0</v>
      </c>
      <c r="BL94" s="18" t="s">
        <v>130</v>
      </c>
      <c r="BM94" s="216" t="s">
        <v>553</v>
      </c>
    </row>
    <row r="95" s="2" customFormat="1">
      <c r="A95" s="39"/>
      <c r="B95" s="40"/>
      <c r="C95" s="41"/>
      <c r="D95" s="218" t="s">
        <v>133</v>
      </c>
      <c r="E95" s="41"/>
      <c r="F95" s="219" t="s">
        <v>554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131</v>
      </c>
    </row>
    <row r="96" s="2" customFormat="1">
      <c r="A96" s="39"/>
      <c r="B96" s="40"/>
      <c r="C96" s="41"/>
      <c r="D96" s="223" t="s">
        <v>135</v>
      </c>
      <c r="E96" s="41"/>
      <c r="F96" s="224" t="s">
        <v>555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135</v>
      </c>
      <c r="AU96" s="18" t="s">
        <v>131</v>
      </c>
    </row>
    <row r="97" s="13" customFormat="1">
      <c r="A97" s="13"/>
      <c r="B97" s="225"/>
      <c r="C97" s="226"/>
      <c r="D97" s="218" t="s">
        <v>137</v>
      </c>
      <c r="E97" s="227" t="s">
        <v>19</v>
      </c>
      <c r="F97" s="228" t="s">
        <v>556</v>
      </c>
      <c r="G97" s="226"/>
      <c r="H97" s="229">
        <v>7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137</v>
      </c>
      <c r="AU97" s="235" t="s">
        <v>131</v>
      </c>
      <c r="AV97" s="13" t="s">
        <v>131</v>
      </c>
      <c r="AW97" s="13" t="s">
        <v>31</v>
      </c>
      <c r="AX97" s="13" t="s">
        <v>77</v>
      </c>
      <c r="AY97" s="235" t="s">
        <v>121</v>
      </c>
    </row>
    <row r="98" s="2" customFormat="1" ht="16.5" customHeight="1">
      <c r="A98" s="39"/>
      <c r="B98" s="40"/>
      <c r="C98" s="205" t="s">
        <v>142</v>
      </c>
      <c r="D98" s="205" t="s">
        <v>125</v>
      </c>
      <c r="E98" s="206" t="s">
        <v>557</v>
      </c>
      <c r="F98" s="207" t="s">
        <v>558</v>
      </c>
      <c r="G98" s="208" t="s">
        <v>149</v>
      </c>
      <c r="H98" s="209">
        <v>5</v>
      </c>
      <c r="I98" s="210"/>
      <c r="J98" s="211">
        <f>ROUND(I98*H98,2)</f>
        <v>0</v>
      </c>
      <c r="K98" s="207" t="s">
        <v>129</v>
      </c>
      <c r="L98" s="45"/>
      <c r="M98" s="212" t="s">
        <v>19</v>
      </c>
      <c r="N98" s="213" t="s">
        <v>41</v>
      </c>
      <c r="O98" s="85"/>
      <c r="P98" s="214">
        <f>O98*H98</f>
        <v>0</v>
      </c>
      <c r="Q98" s="214">
        <v>0.0020100000000000001</v>
      </c>
      <c r="R98" s="214">
        <f>Q98*H98</f>
        <v>0.01005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130</v>
      </c>
      <c r="AT98" s="216" t="s">
        <v>125</v>
      </c>
      <c r="AU98" s="216" t="s">
        <v>131</v>
      </c>
      <c r="AY98" s="18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131</v>
      </c>
      <c r="BK98" s="217">
        <f>ROUND(I98*H98,2)</f>
        <v>0</v>
      </c>
      <c r="BL98" s="18" t="s">
        <v>130</v>
      </c>
      <c r="BM98" s="216" t="s">
        <v>559</v>
      </c>
    </row>
    <row r="99" s="2" customFormat="1">
      <c r="A99" s="39"/>
      <c r="B99" s="40"/>
      <c r="C99" s="41"/>
      <c r="D99" s="218" t="s">
        <v>133</v>
      </c>
      <c r="E99" s="41"/>
      <c r="F99" s="219" t="s">
        <v>560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131</v>
      </c>
    </row>
    <row r="100" s="2" customFormat="1">
      <c r="A100" s="39"/>
      <c r="B100" s="40"/>
      <c r="C100" s="41"/>
      <c r="D100" s="223" t="s">
        <v>135</v>
      </c>
      <c r="E100" s="41"/>
      <c r="F100" s="224" t="s">
        <v>561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135</v>
      </c>
      <c r="AU100" s="18" t="s">
        <v>131</v>
      </c>
    </row>
    <row r="101" s="13" customFormat="1">
      <c r="A101" s="13"/>
      <c r="B101" s="225"/>
      <c r="C101" s="226"/>
      <c r="D101" s="218" t="s">
        <v>137</v>
      </c>
      <c r="E101" s="227" t="s">
        <v>19</v>
      </c>
      <c r="F101" s="228" t="s">
        <v>562</v>
      </c>
      <c r="G101" s="226"/>
      <c r="H101" s="229">
        <v>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137</v>
      </c>
      <c r="AU101" s="235" t="s">
        <v>131</v>
      </c>
      <c r="AV101" s="13" t="s">
        <v>131</v>
      </c>
      <c r="AW101" s="13" t="s">
        <v>31</v>
      </c>
      <c r="AX101" s="13" t="s">
        <v>77</v>
      </c>
      <c r="AY101" s="235" t="s">
        <v>121</v>
      </c>
    </row>
    <row r="102" s="2" customFormat="1" ht="16.5" customHeight="1">
      <c r="A102" s="39"/>
      <c r="B102" s="40"/>
      <c r="C102" s="205" t="s">
        <v>161</v>
      </c>
      <c r="D102" s="205" t="s">
        <v>125</v>
      </c>
      <c r="E102" s="206" t="s">
        <v>563</v>
      </c>
      <c r="F102" s="207" t="s">
        <v>564</v>
      </c>
      <c r="G102" s="208" t="s">
        <v>149</v>
      </c>
      <c r="H102" s="209">
        <v>3</v>
      </c>
      <c r="I102" s="210"/>
      <c r="J102" s="211">
        <f>ROUND(I102*H102,2)</f>
        <v>0</v>
      </c>
      <c r="K102" s="207" t="s">
        <v>129</v>
      </c>
      <c r="L102" s="45"/>
      <c r="M102" s="212" t="s">
        <v>19</v>
      </c>
      <c r="N102" s="213" t="s">
        <v>41</v>
      </c>
      <c r="O102" s="85"/>
      <c r="P102" s="214">
        <f>O102*H102</f>
        <v>0</v>
      </c>
      <c r="Q102" s="214">
        <v>0.00048000000000000001</v>
      </c>
      <c r="R102" s="214">
        <f>Q102*H102</f>
        <v>0.0014400000000000001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130</v>
      </c>
      <c r="AT102" s="216" t="s">
        <v>125</v>
      </c>
      <c r="AU102" s="216" t="s">
        <v>131</v>
      </c>
      <c r="AY102" s="18" t="s">
        <v>121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131</v>
      </c>
      <c r="BK102" s="217">
        <f>ROUND(I102*H102,2)</f>
        <v>0</v>
      </c>
      <c r="BL102" s="18" t="s">
        <v>130</v>
      </c>
      <c r="BM102" s="216" t="s">
        <v>565</v>
      </c>
    </row>
    <row r="103" s="2" customFormat="1">
      <c r="A103" s="39"/>
      <c r="B103" s="40"/>
      <c r="C103" s="41"/>
      <c r="D103" s="218" t="s">
        <v>133</v>
      </c>
      <c r="E103" s="41"/>
      <c r="F103" s="219" t="s">
        <v>566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131</v>
      </c>
    </row>
    <row r="104" s="2" customFormat="1">
      <c r="A104" s="39"/>
      <c r="B104" s="40"/>
      <c r="C104" s="41"/>
      <c r="D104" s="223" t="s">
        <v>135</v>
      </c>
      <c r="E104" s="41"/>
      <c r="F104" s="224" t="s">
        <v>567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135</v>
      </c>
      <c r="AU104" s="18" t="s">
        <v>131</v>
      </c>
    </row>
    <row r="105" s="13" customFormat="1">
      <c r="A105" s="13"/>
      <c r="B105" s="225"/>
      <c r="C105" s="226"/>
      <c r="D105" s="218" t="s">
        <v>137</v>
      </c>
      <c r="E105" s="227" t="s">
        <v>19</v>
      </c>
      <c r="F105" s="228" t="s">
        <v>568</v>
      </c>
      <c r="G105" s="226"/>
      <c r="H105" s="229">
        <v>3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137</v>
      </c>
      <c r="AU105" s="235" t="s">
        <v>131</v>
      </c>
      <c r="AV105" s="13" t="s">
        <v>131</v>
      </c>
      <c r="AW105" s="13" t="s">
        <v>31</v>
      </c>
      <c r="AX105" s="13" t="s">
        <v>77</v>
      </c>
      <c r="AY105" s="235" t="s">
        <v>121</v>
      </c>
    </row>
    <row r="106" s="2" customFormat="1" ht="16.5" customHeight="1">
      <c r="A106" s="39"/>
      <c r="B106" s="40"/>
      <c r="C106" s="205" t="s">
        <v>154</v>
      </c>
      <c r="D106" s="205" t="s">
        <v>125</v>
      </c>
      <c r="E106" s="206" t="s">
        <v>569</v>
      </c>
      <c r="F106" s="207" t="s">
        <v>570</v>
      </c>
      <c r="G106" s="208" t="s">
        <v>149</v>
      </c>
      <c r="H106" s="209">
        <v>0.5</v>
      </c>
      <c r="I106" s="210"/>
      <c r="J106" s="211">
        <f>ROUND(I106*H106,2)</f>
        <v>0</v>
      </c>
      <c r="K106" s="207" t="s">
        <v>129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0.0022399999999999998</v>
      </c>
      <c r="R106" s="214">
        <f>Q106*H106</f>
        <v>0.0011199999999999999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130</v>
      </c>
      <c r="AT106" s="216" t="s">
        <v>125</v>
      </c>
      <c r="AU106" s="216" t="s">
        <v>131</v>
      </c>
      <c r="AY106" s="18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131</v>
      </c>
      <c r="BK106" s="217">
        <f>ROUND(I106*H106,2)</f>
        <v>0</v>
      </c>
      <c r="BL106" s="18" t="s">
        <v>130</v>
      </c>
      <c r="BM106" s="216" t="s">
        <v>571</v>
      </c>
    </row>
    <row r="107" s="2" customFormat="1">
      <c r="A107" s="39"/>
      <c r="B107" s="40"/>
      <c r="C107" s="41"/>
      <c r="D107" s="218" t="s">
        <v>133</v>
      </c>
      <c r="E107" s="41"/>
      <c r="F107" s="219" t="s">
        <v>572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131</v>
      </c>
    </row>
    <row r="108" s="2" customFormat="1">
      <c r="A108" s="39"/>
      <c r="B108" s="40"/>
      <c r="C108" s="41"/>
      <c r="D108" s="223" t="s">
        <v>135</v>
      </c>
      <c r="E108" s="41"/>
      <c r="F108" s="224" t="s">
        <v>573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135</v>
      </c>
      <c r="AU108" s="18" t="s">
        <v>131</v>
      </c>
    </row>
    <row r="109" s="13" customFormat="1">
      <c r="A109" s="13"/>
      <c r="B109" s="225"/>
      <c r="C109" s="226"/>
      <c r="D109" s="218" t="s">
        <v>137</v>
      </c>
      <c r="E109" s="227" t="s">
        <v>19</v>
      </c>
      <c r="F109" s="228" t="s">
        <v>574</v>
      </c>
      <c r="G109" s="226"/>
      <c r="H109" s="229">
        <v>0.5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137</v>
      </c>
      <c r="AU109" s="235" t="s">
        <v>131</v>
      </c>
      <c r="AV109" s="13" t="s">
        <v>131</v>
      </c>
      <c r="AW109" s="13" t="s">
        <v>31</v>
      </c>
      <c r="AX109" s="13" t="s">
        <v>77</v>
      </c>
      <c r="AY109" s="235" t="s">
        <v>121</v>
      </c>
    </row>
    <row r="110" s="2" customFormat="1" ht="16.5" customHeight="1">
      <c r="A110" s="39"/>
      <c r="B110" s="40"/>
      <c r="C110" s="205" t="s">
        <v>146</v>
      </c>
      <c r="D110" s="205" t="s">
        <v>125</v>
      </c>
      <c r="E110" s="206" t="s">
        <v>575</v>
      </c>
      <c r="F110" s="207" t="s">
        <v>576</v>
      </c>
      <c r="G110" s="208" t="s">
        <v>260</v>
      </c>
      <c r="H110" s="209">
        <v>3</v>
      </c>
      <c r="I110" s="210"/>
      <c r="J110" s="211">
        <f>ROUND(I110*H110,2)</f>
        <v>0</v>
      </c>
      <c r="K110" s="207" t="s">
        <v>129</v>
      </c>
      <c r="L110" s="45"/>
      <c r="M110" s="212" t="s">
        <v>19</v>
      </c>
      <c r="N110" s="213" t="s">
        <v>41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130</v>
      </c>
      <c r="AT110" s="216" t="s">
        <v>125</v>
      </c>
      <c r="AU110" s="216" t="s">
        <v>131</v>
      </c>
      <c r="AY110" s="18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131</v>
      </c>
      <c r="BK110" s="217">
        <f>ROUND(I110*H110,2)</f>
        <v>0</v>
      </c>
      <c r="BL110" s="18" t="s">
        <v>130</v>
      </c>
      <c r="BM110" s="216" t="s">
        <v>577</v>
      </c>
    </row>
    <row r="111" s="2" customFormat="1">
      <c r="A111" s="39"/>
      <c r="B111" s="40"/>
      <c r="C111" s="41"/>
      <c r="D111" s="218" t="s">
        <v>133</v>
      </c>
      <c r="E111" s="41"/>
      <c r="F111" s="219" t="s">
        <v>578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133</v>
      </c>
      <c r="AU111" s="18" t="s">
        <v>131</v>
      </c>
    </row>
    <row r="112" s="2" customFormat="1">
      <c r="A112" s="39"/>
      <c r="B112" s="40"/>
      <c r="C112" s="41"/>
      <c r="D112" s="223" t="s">
        <v>135</v>
      </c>
      <c r="E112" s="41"/>
      <c r="F112" s="224" t="s">
        <v>579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135</v>
      </c>
      <c r="AU112" s="18" t="s">
        <v>131</v>
      </c>
    </row>
    <row r="113" s="13" customFormat="1">
      <c r="A113" s="13"/>
      <c r="B113" s="225"/>
      <c r="C113" s="226"/>
      <c r="D113" s="218" t="s">
        <v>137</v>
      </c>
      <c r="E113" s="227" t="s">
        <v>19</v>
      </c>
      <c r="F113" s="228" t="s">
        <v>580</v>
      </c>
      <c r="G113" s="226"/>
      <c r="H113" s="229">
        <v>3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137</v>
      </c>
      <c r="AU113" s="235" t="s">
        <v>131</v>
      </c>
      <c r="AV113" s="13" t="s">
        <v>131</v>
      </c>
      <c r="AW113" s="13" t="s">
        <v>31</v>
      </c>
      <c r="AX113" s="13" t="s">
        <v>77</v>
      </c>
      <c r="AY113" s="235" t="s">
        <v>121</v>
      </c>
    </row>
    <row r="114" s="2" customFormat="1" ht="16.5" customHeight="1">
      <c r="A114" s="39"/>
      <c r="B114" s="40"/>
      <c r="C114" s="260" t="s">
        <v>581</v>
      </c>
      <c r="D114" s="260" t="s">
        <v>354</v>
      </c>
      <c r="E114" s="261" t="s">
        <v>582</v>
      </c>
      <c r="F114" s="262" t="s">
        <v>583</v>
      </c>
      <c r="G114" s="263" t="s">
        <v>260</v>
      </c>
      <c r="H114" s="264">
        <v>1</v>
      </c>
      <c r="I114" s="265"/>
      <c r="J114" s="266">
        <f>ROUND(I114*H114,2)</f>
        <v>0</v>
      </c>
      <c r="K114" s="262" t="s">
        <v>129</v>
      </c>
      <c r="L114" s="267"/>
      <c r="M114" s="268" t="s">
        <v>19</v>
      </c>
      <c r="N114" s="269" t="s">
        <v>41</v>
      </c>
      <c r="O114" s="85"/>
      <c r="P114" s="214">
        <f>O114*H114</f>
        <v>0</v>
      </c>
      <c r="Q114" s="214">
        <v>0.00033</v>
      </c>
      <c r="R114" s="214">
        <f>Q114*H114</f>
        <v>0.00033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357</v>
      </c>
      <c r="AT114" s="216" t="s">
        <v>354</v>
      </c>
      <c r="AU114" s="216" t="s">
        <v>131</v>
      </c>
      <c r="AY114" s="18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131</v>
      </c>
      <c r="BK114" s="217">
        <f>ROUND(I114*H114,2)</f>
        <v>0</v>
      </c>
      <c r="BL114" s="18" t="s">
        <v>130</v>
      </c>
      <c r="BM114" s="216" t="s">
        <v>584</v>
      </c>
    </row>
    <row r="115" s="2" customFormat="1">
      <c r="A115" s="39"/>
      <c r="B115" s="40"/>
      <c r="C115" s="41"/>
      <c r="D115" s="218" t="s">
        <v>133</v>
      </c>
      <c r="E115" s="41"/>
      <c r="F115" s="219" t="s">
        <v>583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131</v>
      </c>
    </row>
    <row r="116" s="2" customFormat="1" ht="16.5" customHeight="1">
      <c r="A116" s="39"/>
      <c r="B116" s="40"/>
      <c r="C116" s="260" t="s">
        <v>585</v>
      </c>
      <c r="D116" s="260" t="s">
        <v>354</v>
      </c>
      <c r="E116" s="261" t="s">
        <v>586</v>
      </c>
      <c r="F116" s="262" t="s">
        <v>587</v>
      </c>
      <c r="G116" s="263" t="s">
        <v>260</v>
      </c>
      <c r="H116" s="264">
        <v>1</v>
      </c>
      <c r="I116" s="265"/>
      <c r="J116" s="266">
        <f>ROUND(I116*H116,2)</f>
        <v>0</v>
      </c>
      <c r="K116" s="262" t="s">
        <v>129</v>
      </c>
      <c r="L116" s="267"/>
      <c r="M116" s="268" t="s">
        <v>19</v>
      </c>
      <c r="N116" s="269" t="s">
        <v>41</v>
      </c>
      <c r="O116" s="85"/>
      <c r="P116" s="214">
        <f>O116*H116</f>
        <v>0</v>
      </c>
      <c r="Q116" s="214">
        <v>0.00013999999999999999</v>
      </c>
      <c r="R116" s="214">
        <f>Q116*H116</f>
        <v>0.00013999999999999999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357</v>
      </c>
      <c r="AT116" s="216" t="s">
        <v>354</v>
      </c>
      <c r="AU116" s="216" t="s">
        <v>131</v>
      </c>
      <c r="AY116" s="18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131</v>
      </c>
      <c r="BK116" s="217">
        <f>ROUND(I116*H116,2)</f>
        <v>0</v>
      </c>
      <c r="BL116" s="18" t="s">
        <v>130</v>
      </c>
      <c r="BM116" s="216" t="s">
        <v>588</v>
      </c>
    </row>
    <row r="117" s="2" customFormat="1">
      <c r="A117" s="39"/>
      <c r="B117" s="40"/>
      <c r="C117" s="41"/>
      <c r="D117" s="218" t="s">
        <v>133</v>
      </c>
      <c r="E117" s="41"/>
      <c r="F117" s="219" t="s">
        <v>587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131</v>
      </c>
    </row>
    <row r="118" s="2" customFormat="1" ht="16.5" customHeight="1">
      <c r="A118" s="39"/>
      <c r="B118" s="40"/>
      <c r="C118" s="205" t="s">
        <v>168</v>
      </c>
      <c r="D118" s="205" t="s">
        <v>125</v>
      </c>
      <c r="E118" s="206" t="s">
        <v>589</v>
      </c>
      <c r="F118" s="207" t="s">
        <v>590</v>
      </c>
      <c r="G118" s="208" t="s">
        <v>260</v>
      </c>
      <c r="H118" s="209">
        <v>1</v>
      </c>
      <c r="I118" s="210"/>
      <c r="J118" s="211">
        <f>ROUND(I118*H118,2)</f>
        <v>0</v>
      </c>
      <c r="K118" s="207" t="s">
        <v>129</v>
      </c>
      <c r="L118" s="45"/>
      <c r="M118" s="212" t="s">
        <v>19</v>
      </c>
      <c r="N118" s="213" t="s">
        <v>41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130</v>
      </c>
      <c r="AT118" s="216" t="s">
        <v>125</v>
      </c>
      <c r="AU118" s="216" t="s">
        <v>131</v>
      </c>
      <c r="AY118" s="18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131</v>
      </c>
      <c r="BK118" s="217">
        <f>ROUND(I118*H118,2)</f>
        <v>0</v>
      </c>
      <c r="BL118" s="18" t="s">
        <v>130</v>
      </c>
      <c r="BM118" s="216" t="s">
        <v>591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592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131</v>
      </c>
    </row>
    <row r="120" s="2" customFormat="1">
      <c r="A120" s="39"/>
      <c r="B120" s="40"/>
      <c r="C120" s="41"/>
      <c r="D120" s="223" t="s">
        <v>135</v>
      </c>
      <c r="E120" s="41"/>
      <c r="F120" s="224" t="s">
        <v>593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135</v>
      </c>
      <c r="AU120" s="18" t="s">
        <v>131</v>
      </c>
    </row>
    <row r="121" s="13" customFormat="1">
      <c r="A121" s="13"/>
      <c r="B121" s="225"/>
      <c r="C121" s="226"/>
      <c r="D121" s="218" t="s">
        <v>137</v>
      </c>
      <c r="E121" s="227" t="s">
        <v>19</v>
      </c>
      <c r="F121" s="228" t="s">
        <v>594</v>
      </c>
      <c r="G121" s="226"/>
      <c r="H121" s="229">
        <v>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137</v>
      </c>
      <c r="AU121" s="235" t="s">
        <v>131</v>
      </c>
      <c r="AV121" s="13" t="s">
        <v>131</v>
      </c>
      <c r="AW121" s="13" t="s">
        <v>31</v>
      </c>
      <c r="AX121" s="13" t="s">
        <v>77</v>
      </c>
      <c r="AY121" s="235" t="s">
        <v>121</v>
      </c>
    </row>
    <row r="122" s="2" customFormat="1" ht="16.5" customHeight="1">
      <c r="A122" s="39"/>
      <c r="B122" s="40"/>
      <c r="C122" s="205" t="s">
        <v>122</v>
      </c>
      <c r="D122" s="205" t="s">
        <v>125</v>
      </c>
      <c r="E122" s="206" t="s">
        <v>595</v>
      </c>
      <c r="F122" s="207" t="s">
        <v>596</v>
      </c>
      <c r="G122" s="208" t="s">
        <v>260</v>
      </c>
      <c r="H122" s="209">
        <v>1</v>
      </c>
      <c r="I122" s="210"/>
      <c r="J122" s="211">
        <f>ROUND(I122*H122,2)</f>
        <v>0</v>
      </c>
      <c r="K122" s="207" t="s">
        <v>129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130</v>
      </c>
      <c r="AT122" s="216" t="s">
        <v>125</v>
      </c>
      <c r="AU122" s="216" t="s">
        <v>131</v>
      </c>
      <c r="AY122" s="18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131</v>
      </c>
      <c r="BK122" s="217">
        <f>ROUND(I122*H122,2)</f>
        <v>0</v>
      </c>
      <c r="BL122" s="18" t="s">
        <v>130</v>
      </c>
      <c r="BM122" s="216" t="s">
        <v>597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598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131</v>
      </c>
    </row>
    <row r="124" s="2" customFormat="1">
      <c r="A124" s="39"/>
      <c r="B124" s="40"/>
      <c r="C124" s="41"/>
      <c r="D124" s="223" t="s">
        <v>135</v>
      </c>
      <c r="E124" s="41"/>
      <c r="F124" s="224" t="s">
        <v>599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135</v>
      </c>
      <c r="AU124" s="18" t="s">
        <v>131</v>
      </c>
    </row>
    <row r="125" s="2" customFormat="1" ht="16.5" customHeight="1">
      <c r="A125" s="39"/>
      <c r="B125" s="40"/>
      <c r="C125" s="205" t="s">
        <v>210</v>
      </c>
      <c r="D125" s="205" t="s">
        <v>125</v>
      </c>
      <c r="E125" s="206" t="s">
        <v>600</v>
      </c>
      <c r="F125" s="207" t="s">
        <v>601</v>
      </c>
      <c r="G125" s="208" t="s">
        <v>260</v>
      </c>
      <c r="H125" s="209">
        <v>2</v>
      </c>
      <c r="I125" s="210"/>
      <c r="J125" s="211">
        <f>ROUND(I125*H125,2)</f>
        <v>0</v>
      </c>
      <c r="K125" s="207" t="s">
        <v>129</v>
      </c>
      <c r="L125" s="45"/>
      <c r="M125" s="212" t="s">
        <v>19</v>
      </c>
      <c r="N125" s="213" t="s">
        <v>41</v>
      </c>
      <c r="O125" s="85"/>
      <c r="P125" s="214">
        <f>O125*H125</f>
        <v>0</v>
      </c>
      <c r="Q125" s="214">
        <v>0.00022000000000000001</v>
      </c>
      <c r="R125" s="214">
        <f>Q125*H125</f>
        <v>0.00044000000000000002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130</v>
      </c>
      <c r="AT125" s="216" t="s">
        <v>125</v>
      </c>
      <c r="AU125" s="216" t="s">
        <v>131</v>
      </c>
      <c r="AY125" s="18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131</v>
      </c>
      <c r="BK125" s="217">
        <f>ROUND(I125*H125,2)</f>
        <v>0</v>
      </c>
      <c r="BL125" s="18" t="s">
        <v>130</v>
      </c>
      <c r="BM125" s="216" t="s">
        <v>602</v>
      </c>
    </row>
    <row r="126" s="2" customFormat="1">
      <c r="A126" s="39"/>
      <c r="B126" s="40"/>
      <c r="C126" s="41"/>
      <c r="D126" s="218" t="s">
        <v>133</v>
      </c>
      <c r="E126" s="41"/>
      <c r="F126" s="219" t="s">
        <v>603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131</v>
      </c>
    </row>
    <row r="127" s="2" customFormat="1">
      <c r="A127" s="39"/>
      <c r="B127" s="40"/>
      <c r="C127" s="41"/>
      <c r="D127" s="223" t="s">
        <v>135</v>
      </c>
      <c r="E127" s="41"/>
      <c r="F127" s="224" t="s">
        <v>604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135</v>
      </c>
      <c r="AU127" s="18" t="s">
        <v>131</v>
      </c>
    </row>
    <row r="128" s="2" customFormat="1" ht="16.5" customHeight="1">
      <c r="A128" s="39"/>
      <c r="B128" s="40"/>
      <c r="C128" s="205" t="s">
        <v>233</v>
      </c>
      <c r="D128" s="205" t="s">
        <v>125</v>
      </c>
      <c r="E128" s="206" t="s">
        <v>605</v>
      </c>
      <c r="F128" s="207" t="s">
        <v>606</v>
      </c>
      <c r="G128" s="208" t="s">
        <v>149</v>
      </c>
      <c r="H128" s="209">
        <v>44</v>
      </c>
      <c r="I128" s="210"/>
      <c r="J128" s="211">
        <f>ROUND(I128*H128,2)</f>
        <v>0</v>
      </c>
      <c r="K128" s="207" t="s">
        <v>129</v>
      </c>
      <c r="L128" s="45"/>
      <c r="M128" s="212" t="s">
        <v>19</v>
      </c>
      <c r="N128" s="213" t="s">
        <v>41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130</v>
      </c>
      <c r="AT128" s="216" t="s">
        <v>125</v>
      </c>
      <c r="AU128" s="216" t="s">
        <v>131</v>
      </c>
      <c r="AY128" s="18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131</v>
      </c>
      <c r="BK128" s="217">
        <f>ROUND(I128*H128,2)</f>
        <v>0</v>
      </c>
      <c r="BL128" s="18" t="s">
        <v>130</v>
      </c>
      <c r="BM128" s="216" t="s">
        <v>607</v>
      </c>
    </row>
    <row r="129" s="2" customFormat="1">
      <c r="A129" s="39"/>
      <c r="B129" s="40"/>
      <c r="C129" s="41"/>
      <c r="D129" s="218" t="s">
        <v>133</v>
      </c>
      <c r="E129" s="41"/>
      <c r="F129" s="219" t="s">
        <v>608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131</v>
      </c>
    </row>
    <row r="130" s="2" customFormat="1">
      <c r="A130" s="39"/>
      <c r="B130" s="40"/>
      <c r="C130" s="41"/>
      <c r="D130" s="223" t="s">
        <v>135</v>
      </c>
      <c r="E130" s="41"/>
      <c r="F130" s="224" t="s">
        <v>609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131</v>
      </c>
    </row>
    <row r="131" s="13" customFormat="1">
      <c r="A131" s="13"/>
      <c r="B131" s="225"/>
      <c r="C131" s="226"/>
      <c r="D131" s="218" t="s">
        <v>137</v>
      </c>
      <c r="E131" s="227" t="s">
        <v>19</v>
      </c>
      <c r="F131" s="228" t="s">
        <v>610</v>
      </c>
      <c r="G131" s="226"/>
      <c r="H131" s="229">
        <v>44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137</v>
      </c>
      <c r="AU131" s="235" t="s">
        <v>131</v>
      </c>
      <c r="AV131" s="13" t="s">
        <v>131</v>
      </c>
      <c r="AW131" s="13" t="s">
        <v>31</v>
      </c>
      <c r="AX131" s="13" t="s">
        <v>77</v>
      </c>
      <c r="AY131" s="235" t="s">
        <v>121</v>
      </c>
    </row>
    <row r="132" s="2" customFormat="1" ht="16.5" customHeight="1">
      <c r="A132" s="39"/>
      <c r="B132" s="40"/>
      <c r="C132" s="205" t="s">
        <v>239</v>
      </c>
      <c r="D132" s="205" t="s">
        <v>125</v>
      </c>
      <c r="E132" s="206" t="s">
        <v>611</v>
      </c>
      <c r="F132" s="207" t="s">
        <v>612</v>
      </c>
      <c r="G132" s="208" t="s">
        <v>179</v>
      </c>
      <c r="H132" s="209">
        <v>0.058999999999999997</v>
      </c>
      <c r="I132" s="210"/>
      <c r="J132" s="211">
        <f>ROUND(I132*H132,2)</f>
        <v>0</v>
      </c>
      <c r="K132" s="207" t="s">
        <v>129</v>
      </c>
      <c r="L132" s="45"/>
      <c r="M132" s="212" t="s">
        <v>19</v>
      </c>
      <c r="N132" s="213" t="s">
        <v>41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130</v>
      </c>
      <c r="AT132" s="216" t="s">
        <v>125</v>
      </c>
      <c r="AU132" s="216" t="s">
        <v>131</v>
      </c>
      <c r="AY132" s="18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131</v>
      </c>
      <c r="BK132" s="217">
        <f>ROUND(I132*H132,2)</f>
        <v>0</v>
      </c>
      <c r="BL132" s="18" t="s">
        <v>130</v>
      </c>
      <c r="BM132" s="216" t="s">
        <v>613</v>
      </c>
    </row>
    <row r="133" s="2" customFormat="1">
      <c r="A133" s="39"/>
      <c r="B133" s="40"/>
      <c r="C133" s="41"/>
      <c r="D133" s="218" t="s">
        <v>133</v>
      </c>
      <c r="E133" s="41"/>
      <c r="F133" s="219" t="s">
        <v>614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131</v>
      </c>
    </row>
    <row r="134" s="2" customFormat="1">
      <c r="A134" s="39"/>
      <c r="B134" s="40"/>
      <c r="C134" s="41"/>
      <c r="D134" s="223" t="s">
        <v>135</v>
      </c>
      <c r="E134" s="41"/>
      <c r="F134" s="224" t="s">
        <v>615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135</v>
      </c>
      <c r="AU134" s="18" t="s">
        <v>131</v>
      </c>
    </row>
    <row r="135" s="12" customFormat="1" ht="22.8" customHeight="1">
      <c r="A135" s="12"/>
      <c r="B135" s="189"/>
      <c r="C135" s="190"/>
      <c r="D135" s="191" t="s">
        <v>68</v>
      </c>
      <c r="E135" s="203" t="s">
        <v>616</v>
      </c>
      <c r="F135" s="203" t="s">
        <v>617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SUM(P136:P174)</f>
        <v>0</v>
      </c>
      <c r="Q135" s="197"/>
      <c r="R135" s="198">
        <f>SUM(R136:R174)</f>
        <v>0.090149999999999994</v>
      </c>
      <c r="S135" s="197"/>
      <c r="T135" s="199">
        <f>SUM(T136:T174)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131</v>
      </c>
      <c r="AT135" s="201" t="s">
        <v>68</v>
      </c>
      <c r="AU135" s="201" t="s">
        <v>77</v>
      </c>
      <c r="AY135" s="200" t="s">
        <v>121</v>
      </c>
      <c r="BK135" s="202">
        <f>SUM(BK136:BK174)</f>
        <v>0</v>
      </c>
    </row>
    <row r="136" s="2" customFormat="1" ht="16.5" customHeight="1">
      <c r="A136" s="39"/>
      <c r="B136" s="40"/>
      <c r="C136" s="205" t="s">
        <v>219</v>
      </c>
      <c r="D136" s="205" t="s">
        <v>125</v>
      </c>
      <c r="E136" s="206" t="s">
        <v>618</v>
      </c>
      <c r="F136" s="207" t="s">
        <v>619</v>
      </c>
      <c r="G136" s="208" t="s">
        <v>149</v>
      </c>
      <c r="H136" s="209">
        <v>54.5</v>
      </c>
      <c r="I136" s="210"/>
      <c r="J136" s="211">
        <f>ROUND(I136*H136,2)</f>
        <v>0</v>
      </c>
      <c r="K136" s="207" t="s">
        <v>129</v>
      </c>
      <c r="L136" s="45"/>
      <c r="M136" s="212" t="s">
        <v>19</v>
      </c>
      <c r="N136" s="213" t="s">
        <v>41</v>
      </c>
      <c r="O136" s="85"/>
      <c r="P136" s="214">
        <f>O136*H136</f>
        <v>0</v>
      </c>
      <c r="Q136" s="214">
        <v>0.00116</v>
      </c>
      <c r="R136" s="214">
        <f>Q136*H136</f>
        <v>0.063219999999999998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130</v>
      </c>
      <c r="AT136" s="216" t="s">
        <v>125</v>
      </c>
      <c r="AU136" s="216" t="s">
        <v>131</v>
      </c>
      <c r="AY136" s="18" t="s">
        <v>121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131</v>
      </c>
      <c r="BK136" s="217">
        <f>ROUND(I136*H136,2)</f>
        <v>0</v>
      </c>
      <c r="BL136" s="18" t="s">
        <v>130</v>
      </c>
      <c r="BM136" s="216" t="s">
        <v>620</v>
      </c>
    </row>
    <row r="137" s="2" customFormat="1">
      <c r="A137" s="39"/>
      <c r="B137" s="40"/>
      <c r="C137" s="41"/>
      <c r="D137" s="218" t="s">
        <v>133</v>
      </c>
      <c r="E137" s="41"/>
      <c r="F137" s="219" t="s">
        <v>621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131</v>
      </c>
    </row>
    <row r="138" s="2" customFormat="1">
      <c r="A138" s="39"/>
      <c r="B138" s="40"/>
      <c r="C138" s="41"/>
      <c r="D138" s="223" t="s">
        <v>135</v>
      </c>
      <c r="E138" s="41"/>
      <c r="F138" s="224" t="s">
        <v>622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135</v>
      </c>
      <c r="AU138" s="18" t="s">
        <v>131</v>
      </c>
    </row>
    <row r="139" s="13" customFormat="1">
      <c r="A139" s="13"/>
      <c r="B139" s="225"/>
      <c r="C139" s="226"/>
      <c r="D139" s="218" t="s">
        <v>137</v>
      </c>
      <c r="E139" s="227" t="s">
        <v>19</v>
      </c>
      <c r="F139" s="228" t="s">
        <v>623</v>
      </c>
      <c r="G139" s="226"/>
      <c r="H139" s="229">
        <v>14.5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137</v>
      </c>
      <c r="AU139" s="235" t="s">
        <v>131</v>
      </c>
      <c r="AV139" s="13" t="s">
        <v>131</v>
      </c>
      <c r="AW139" s="13" t="s">
        <v>31</v>
      </c>
      <c r="AX139" s="13" t="s">
        <v>69</v>
      </c>
      <c r="AY139" s="235" t="s">
        <v>121</v>
      </c>
    </row>
    <row r="140" s="13" customFormat="1">
      <c r="A140" s="13"/>
      <c r="B140" s="225"/>
      <c r="C140" s="226"/>
      <c r="D140" s="218" t="s">
        <v>137</v>
      </c>
      <c r="E140" s="227" t="s">
        <v>19</v>
      </c>
      <c r="F140" s="228" t="s">
        <v>624</v>
      </c>
      <c r="G140" s="226"/>
      <c r="H140" s="229">
        <v>40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137</v>
      </c>
      <c r="AU140" s="235" t="s">
        <v>131</v>
      </c>
      <c r="AV140" s="13" t="s">
        <v>131</v>
      </c>
      <c r="AW140" s="13" t="s">
        <v>31</v>
      </c>
      <c r="AX140" s="13" t="s">
        <v>69</v>
      </c>
      <c r="AY140" s="235" t="s">
        <v>121</v>
      </c>
    </row>
    <row r="141" s="15" customFormat="1">
      <c r="A141" s="15"/>
      <c r="B141" s="246"/>
      <c r="C141" s="247"/>
      <c r="D141" s="218" t="s">
        <v>137</v>
      </c>
      <c r="E141" s="248" t="s">
        <v>19</v>
      </c>
      <c r="F141" s="249" t="s">
        <v>300</v>
      </c>
      <c r="G141" s="247"/>
      <c r="H141" s="250">
        <v>54.5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137</v>
      </c>
      <c r="AU141" s="256" t="s">
        <v>131</v>
      </c>
      <c r="AV141" s="15" t="s">
        <v>142</v>
      </c>
      <c r="AW141" s="15" t="s">
        <v>31</v>
      </c>
      <c r="AX141" s="15" t="s">
        <v>77</v>
      </c>
      <c r="AY141" s="256" t="s">
        <v>121</v>
      </c>
    </row>
    <row r="142" s="2" customFormat="1" ht="24.15" customHeight="1">
      <c r="A142" s="39"/>
      <c r="B142" s="40"/>
      <c r="C142" s="205" t="s">
        <v>8</v>
      </c>
      <c r="D142" s="205" t="s">
        <v>125</v>
      </c>
      <c r="E142" s="206" t="s">
        <v>625</v>
      </c>
      <c r="F142" s="207" t="s">
        <v>626</v>
      </c>
      <c r="G142" s="208" t="s">
        <v>149</v>
      </c>
      <c r="H142" s="209">
        <v>54</v>
      </c>
      <c r="I142" s="210"/>
      <c r="J142" s="211">
        <f>ROUND(I142*H142,2)</f>
        <v>0</v>
      </c>
      <c r="K142" s="207" t="s">
        <v>129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6.9999999999999994E-05</v>
      </c>
      <c r="R142" s="214">
        <f>Q142*H142</f>
        <v>0.0037799999999999995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130</v>
      </c>
      <c r="AT142" s="216" t="s">
        <v>125</v>
      </c>
      <c r="AU142" s="216" t="s">
        <v>131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131</v>
      </c>
      <c r="BK142" s="217">
        <f>ROUND(I142*H142,2)</f>
        <v>0</v>
      </c>
      <c r="BL142" s="18" t="s">
        <v>130</v>
      </c>
      <c r="BM142" s="216" t="s">
        <v>627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628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131</v>
      </c>
    </row>
    <row r="144" s="2" customFormat="1">
      <c r="A144" s="39"/>
      <c r="B144" s="40"/>
      <c r="C144" s="41"/>
      <c r="D144" s="223" t="s">
        <v>135</v>
      </c>
      <c r="E144" s="41"/>
      <c r="F144" s="224" t="s">
        <v>629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131</v>
      </c>
    </row>
    <row r="145" s="2" customFormat="1" ht="16.5" customHeight="1">
      <c r="A145" s="39"/>
      <c r="B145" s="40"/>
      <c r="C145" s="205" t="s">
        <v>630</v>
      </c>
      <c r="D145" s="205" t="s">
        <v>125</v>
      </c>
      <c r="E145" s="206" t="s">
        <v>631</v>
      </c>
      <c r="F145" s="207" t="s">
        <v>632</v>
      </c>
      <c r="G145" s="208" t="s">
        <v>149</v>
      </c>
      <c r="H145" s="209">
        <v>9</v>
      </c>
      <c r="I145" s="210"/>
      <c r="J145" s="211">
        <f>ROUND(I145*H145,2)</f>
        <v>0</v>
      </c>
      <c r="K145" s="207" t="s">
        <v>129</v>
      </c>
      <c r="L145" s="45"/>
      <c r="M145" s="212" t="s">
        <v>19</v>
      </c>
      <c r="N145" s="213" t="s">
        <v>41</v>
      </c>
      <c r="O145" s="85"/>
      <c r="P145" s="214">
        <f>O145*H145</f>
        <v>0</v>
      </c>
      <c r="Q145" s="214">
        <v>0.00025000000000000001</v>
      </c>
      <c r="R145" s="214">
        <f>Q145*H145</f>
        <v>0.0022500000000000003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130</v>
      </c>
      <c r="AT145" s="216" t="s">
        <v>125</v>
      </c>
      <c r="AU145" s="216" t="s">
        <v>131</v>
      </c>
      <c r="AY145" s="18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131</v>
      </c>
      <c r="BK145" s="217">
        <f>ROUND(I145*H145,2)</f>
        <v>0</v>
      </c>
      <c r="BL145" s="18" t="s">
        <v>130</v>
      </c>
      <c r="BM145" s="216" t="s">
        <v>633</v>
      </c>
    </row>
    <row r="146" s="2" customFormat="1">
      <c r="A146" s="39"/>
      <c r="B146" s="40"/>
      <c r="C146" s="41"/>
      <c r="D146" s="218" t="s">
        <v>133</v>
      </c>
      <c r="E146" s="41"/>
      <c r="F146" s="219" t="s">
        <v>634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131</v>
      </c>
    </row>
    <row r="147" s="2" customFormat="1">
      <c r="A147" s="39"/>
      <c r="B147" s="40"/>
      <c r="C147" s="41"/>
      <c r="D147" s="223" t="s">
        <v>135</v>
      </c>
      <c r="E147" s="41"/>
      <c r="F147" s="224" t="s">
        <v>635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135</v>
      </c>
      <c r="AU147" s="18" t="s">
        <v>131</v>
      </c>
    </row>
    <row r="148" s="2" customFormat="1" ht="16.5" customHeight="1">
      <c r="A148" s="39"/>
      <c r="B148" s="40"/>
      <c r="C148" s="205" t="s">
        <v>130</v>
      </c>
      <c r="D148" s="205" t="s">
        <v>125</v>
      </c>
      <c r="E148" s="206" t="s">
        <v>636</v>
      </c>
      <c r="F148" s="207" t="s">
        <v>637</v>
      </c>
      <c r="G148" s="208" t="s">
        <v>260</v>
      </c>
      <c r="H148" s="209">
        <v>6</v>
      </c>
      <c r="I148" s="210"/>
      <c r="J148" s="211">
        <f>ROUND(I148*H148,2)</f>
        <v>0</v>
      </c>
      <c r="K148" s="207" t="s">
        <v>129</v>
      </c>
      <c r="L148" s="45"/>
      <c r="M148" s="212" t="s">
        <v>19</v>
      </c>
      <c r="N148" s="213" t="s">
        <v>41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130</v>
      </c>
      <c r="AT148" s="216" t="s">
        <v>125</v>
      </c>
      <c r="AU148" s="216" t="s">
        <v>131</v>
      </c>
      <c r="AY148" s="18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131</v>
      </c>
      <c r="BK148" s="217">
        <f>ROUND(I148*H148,2)</f>
        <v>0</v>
      </c>
      <c r="BL148" s="18" t="s">
        <v>130</v>
      </c>
      <c r="BM148" s="216" t="s">
        <v>638</v>
      </c>
    </row>
    <row r="149" s="2" customFormat="1">
      <c r="A149" s="39"/>
      <c r="B149" s="40"/>
      <c r="C149" s="41"/>
      <c r="D149" s="218" t="s">
        <v>133</v>
      </c>
      <c r="E149" s="41"/>
      <c r="F149" s="219" t="s">
        <v>639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131</v>
      </c>
    </row>
    <row r="150" s="2" customFormat="1">
      <c r="A150" s="39"/>
      <c r="B150" s="40"/>
      <c r="C150" s="41"/>
      <c r="D150" s="223" t="s">
        <v>135</v>
      </c>
      <c r="E150" s="41"/>
      <c r="F150" s="224" t="s">
        <v>640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135</v>
      </c>
      <c r="AU150" s="18" t="s">
        <v>131</v>
      </c>
    </row>
    <row r="151" s="2" customFormat="1" ht="16.5" customHeight="1">
      <c r="A151" s="39"/>
      <c r="B151" s="40"/>
      <c r="C151" s="205" t="s">
        <v>257</v>
      </c>
      <c r="D151" s="205" t="s">
        <v>125</v>
      </c>
      <c r="E151" s="206" t="s">
        <v>641</v>
      </c>
      <c r="F151" s="207" t="s">
        <v>642</v>
      </c>
      <c r="G151" s="208" t="s">
        <v>222</v>
      </c>
      <c r="H151" s="209">
        <v>1</v>
      </c>
      <c r="I151" s="210"/>
      <c r="J151" s="211">
        <f>ROUND(I151*H151,2)</f>
        <v>0</v>
      </c>
      <c r="K151" s="207" t="s">
        <v>129</v>
      </c>
      <c r="L151" s="45"/>
      <c r="M151" s="212" t="s">
        <v>19</v>
      </c>
      <c r="N151" s="213" t="s">
        <v>41</v>
      </c>
      <c r="O151" s="85"/>
      <c r="P151" s="214">
        <f>O151*H151</f>
        <v>0</v>
      </c>
      <c r="Q151" s="214">
        <v>0.01453</v>
      </c>
      <c r="R151" s="214">
        <f>Q151*H151</f>
        <v>0.01453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130</v>
      </c>
      <c r="AT151" s="216" t="s">
        <v>125</v>
      </c>
      <c r="AU151" s="216" t="s">
        <v>131</v>
      </c>
      <c r="AY151" s="18" t="s">
        <v>121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131</v>
      </c>
      <c r="BK151" s="217">
        <f>ROUND(I151*H151,2)</f>
        <v>0</v>
      </c>
      <c r="BL151" s="18" t="s">
        <v>130</v>
      </c>
      <c r="BM151" s="216" t="s">
        <v>643</v>
      </c>
    </row>
    <row r="152" s="2" customFormat="1">
      <c r="A152" s="39"/>
      <c r="B152" s="40"/>
      <c r="C152" s="41"/>
      <c r="D152" s="218" t="s">
        <v>133</v>
      </c>
      <c r="E152" s="41"/>
      <c r="F152" s="219" t="s">
        <v>644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131</v>
      </c>
    </row>
    <row r="153" s="2" customFormat="1">
      <c r="A153" s="39"/>
      <c r="B153" s="40"/>
      <c r="C153" s="41"/>
      <c r="D153" s="223" t="s">
        <v>135</v>
      </c>
      <c r="E153" s="41"/>
      <c r="F153" s="224" t="s">
        <v>645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135</v>
      </c>
      <c r="AU153" s="18" t="s">
        <v>131</v>
      </c>
    </row>
    <row r="154" s="2" customFormat="1" ht="16.5" customHeight="1">
      <c r="A154" s="39"/>
      <c r="B154" s="40"/>
      <c r="C154" s="205" t="s">
        <v>264</v>
      </c>
      <c r="D154" s="205" t="s">
        <v>125</v>
      </c>
      <c r="E154" s="206" t="s">
        <v>646</v>
      </c>
      <c r="F154" s="207" t="s">
        <v>647</v>
      </c>
      <c r="G154" s="208" t="s">
        <v>260</v>
      </c>
      <c r="H154" s="209">
        <v>6</v>
      </c>
      <c r="I154" s="210"/>
      <c r="J154" s="211">
        <f>ROUND(I154*H154,2)</f>
        <v>0</v>
      </c>
      <c r="K154" s="207" t="s">
        <v>129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0.00012999999999999999</v>
      </c>
      <c r="R154" s="214">
        <f>Q154*H154</f>
        <v>0.00077999999999999988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130</v>
      </c>
      <c r="AT154" s="216" t="s">
        <v>125</v>
      </c>
      <c r="AU154" s="216" t="s">
        <v>131</v>
      </c>
      <c r="AY154" s="18" t="s">
        <v>121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131</v>
      </c>
      <c r="BK154" s="217">
        <f>ROUND(I154*H154,2)</f>
        <v>0</v>
      </c>
      <c r="BL154" s="18" t="s">
        <v>130</v>
      </c>
      <c r="BM154" s="216" t="s">
        <v>648</v>
      </c>
    </row>
    <row r="155" s="2" customFormat="1">
      <c r="A155" s="39"/>
      <c r="B155" s="40"/>
      <c r="C155" s="41"/>
      <c r="D155" s="218" t="s">
        <v>133</v>
      </c>
      <c r="E155" s="41"/>
      <c r="F155" s="219" t="s">
        <v>649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131</v>
      </c>
    </row>
    <row r="156" s="2" customFormat="1">
      <c r="A156" s="39"/>
      <c r="B156" s="40"/>
      <c r="C156" s="41"/>
      <c r="D156" s="223" t="s">
        <v>135</v>
      </c>
      <c r="E156" s="41"/>
      <c r="F156" s="224" t="s">
        <v>650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131</v>
      </c>
    </row>
    <row r="157" s="2" customFormat="1" ht="16.5" customHeight="1">
      <c r="A157" s="39"/>
      <c r="B157" s="40"/>
      <c r="C157" s="205" t="s">
        <v>278</v>
      </c>
      <c r="D157" s="205" t="s">
        <v>125</v>
      </c>
      <c r="E157" s="206" t="s">
        <v>651</v>
      </c>
      <c r="F157" s="207" t="s">
        <v>652</v>
      </c>
      <c r="G157" s="208" t="s">
        <v>260</v>
      </c>
      <c r="H157" s="209">
        <v>2</v>
      </c>
      <c r="I157" s="210"/>
      <c r="J157" s="211">
        <f>ROUND(I157*H157,2)</f>
        <v>0</v>
      </c>
      <c r="K157" s="207" t="s">
        <v>129</v>
      </c>
      <c r="L157" s="45"/>
      <c r="M157" s="212" t="s">
        <v>19</v>
      </c>
      <c r="N157" s="213" t="s">
        <v>41</v>
      </c>
      <c r="O157" s="85"/>
      <c r="P157" s="214">
        <f>O157*H157</f>
        <v>0</v>
      </c>
      <c r="Q157" s="214">
        <v>0.00022000000000000001</v>
      </c>
      <c r="R157" s="214">
        <f>Q157*H157</f>
        <v>0.00044000000000000002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130</v>
      </c>
      <c r="AT157" s="216" t="s">
        <v>125</v>
      </c>
      <c r="AU157" s="216" t="s">
        <v>131</v>
      </c>
      <c r="AY157" s="18" t="s">
        <v>121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131</v>
      </c>
      <c r="BK157" s="217">
        <f>ROUND(I157*H157,2)</f>
        <v>0</v>
      </c>
      <c r="BL157" s="18" t="s">
        <v>130</v>
      </c>
      <c r="BM157" s="216" t="s">
        <v>653</v>
      </c>
    </row>
    <row r="158" s="2" customFormat="1">
      <c r="A158" s="39"/>
      <c r="B158" s="40"/>
      <c r="C158" s="41"/>
      <c r="D158" s="218" t="s">
        <v>133</v>
      </c>
      <c r="E158" s="41"/>
      <c r="F158" s="219" t="s">
        <v>654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133</v>
      </c>
      <c r="AU158" s="18" t="s">
        <v>131</v>
      </c>
    </row>
    <row r="159" s="2" customFormat="1">
      <c r="A159" s="39"/>
      <c r="B159" s="40"/>
      <c r="C159" s="41"/>
      <c r="D159" s="223" t="s">
        <v>135</v>
      </c>
      <c r="E159" s="41"/>
      <c r="F159" s="224" t="s">
        <v>655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135</v>
      </c>
      <c r="AU159" s="18" t="s">
        <v>131</v>
      </c>
    </row>
    <row r="160" s="2" customFormat="1" ht="16.5" customHeight="1">
      <c r="A160" s="39"/>
      <c r="B160" s="40"/>
      <c r="C160" s="205" t="s">
        <v>286</v>
      </c>
      <c r="D160" s="205" t="s">
        <v>125</v>
      </c>
      <c r="E160" s="206" t="s">
        <v>656</v>
      </c>
      <c r="F160" s="207" t="s">
        <v>657</v>
      </c>
      <c r="G160" s="208" t="s">
        <v>260</v>
      </c>
      <c r="H160" s="209">
        <v>1</v>
      </c>
      <c r="I160" s="210"/>
      <c r="J160" s="211">
        <f>ROUND(I160*H160,2)</f>
        <v>0</v>
      </c>
      <c r="K160" s="207" t="s">
        <v>129</v>
      </c>
      <c r="L160" s="45"/>
      <c r="M160" s="212" t="s">
        <v>19</v>
      </c>
      <c r="N160" s="213" t="s">
        <v>41</v>
      </c>
      <c r="O160" s="85"/>
      <c r="P160" s="214">
        <f>O160*H160</f>
        <v>0</v>
      </c>
      <c r="Q160" s="214">
        <v>0.00036999999999999999</v>
      </c>
      <c r="R160" s="214">
        <f>Q160*H160</f>
        <v>0.00036999999999999999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130</v>
      </c>
      <c r="AT160" s="216" t="s">
        <v>125</v>
      </c>
      <c r="AU160" s="216" t="s">
        <v>131</v>
      </c>
      <c r="AY160" s="18" t="s">
        <v>121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131</v>
      </c>
      <c r="BK160" s="217">
        <f>ROUND(I160*H160,2)</f>
        <v>0</v>
      </c>
      <c r="BL160" s="18" t="s">
        <v>130</v>
      </c>
      <c r="BM160" s="216" t="s">
        <v>658</v>
      </c>
    </row>
    <row r="161" s="2" customFormat="1">
      <c r="A161" s="39"/>
      <c r="B161" s="40"/>
      <c r="C161" s="41"/>
      <c r="D161" s="218" t="s">
        <v>133</v>
      </c>
      <c r="E161" s="41"/>
      <c r="F161" s="219" t="s">
        <v>659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131</v>
      </c>
    </row>
    <row r="162" s="2" customFormat="1">
      <c r="A162" s="39"/>
      <c r="B162" s="40"/>
      <c r="C162" s="41"/>
      <c r="D162" s="223" t="s">
        <v>135</v>
      </c>
      <c r="E162" s="41"/>
      <c r="F162" s="224" t="s">
        <v>660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135</v>
      </c>
      <c r="AU162" s="18" t="s">
        <v>131</v>
      </c>
    </row>
    <row r="163" s="2" customFormat="1" ht="16.5" customHeight="1">
      <c r="A163" s="39"/>
      <c r="B163" s="40"/>
      <c r="C163" s="205" t="s">
        <v>7</v>
      </c>
      <c r="D163" s="205" t="s">
        <v>125</v>
      </c>
      <c r="E163" s="206" t="s">
        <v>661</v>
      </c>
      <c r="F163" s="207" t="s">
        <v>662</v>
      </c>
      <c r="G163" s="208" t="s">
        <v>260</v>
      </c>
      <c r="H163" s="209">
        <v>2</v>
      </c>
      <c r="I163" s="210"/>
      <c r="J163" s="211">
        <f>ROUND(I163*H163,2)</f>
        <v>0</v>
      </c>
      <c r="K163" s="207" t="s">
        <v>129</v>
      </c>
      <c r="L163" s="45"/>
      <c r="M163" s="212" t="s">
        <v>19</v>
      </c>
      <c r="N163" s="213" t="s">
        <v>41</v>
      </c>
      <c r="O163" s="85"/>
      <c r="P163" s="214">
        <f>O163*H163</f>
        <v>0</v>
      </c>
      <c r="Q163" s="214">
        <v>0.00022000000000000001</v>
      </c>
      <c r="R163" s="214">
        <f>Q163*H163</f>
        <v>0.00044000000000000002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130</v>
      </c>
      <c r="AT163" s="216" t="s">
        <v>125</v>
      </c>
      <c r="AU163" s="216" t="s">
        <v>131</v>
      </c>
      <c r="AY163" s="18" t="s">
        <v>121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131</v>
      </c>
      <c r="BK163" s="217">
        <f>ROUND(I163*H163,2)</f>
        <v>0</v>
      </c>
      <c r="BL163" s="18" t="s">
        <v>130</v>
      </c>
      <c r="BM163" s="216" t="s">
        <v>663</v>
      </c>
    </row>
    <row r="164" s="2" customFormat="1">
      <c r="A164" s="39"/>
      <c r="B164" s="40"/>
      <c r="C164" s="41"/>
      <c r="D164" s="218" t="s">
        <v>133</v>
      </c>
      <c r="E164" s="41"/>
      <c r="F164" s="219" t="s">
        <v>664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133</v>
      </c>
      <c r="AU164" s="18" t="s">
        <v>131</v>
      </c>
    </row>
    <row r="165" s="2" customFormat="1">
      <c r="A165" s="39"/>
      <c r="B165" s="40"/>
      <c r="C165" s="41"/>
      <c r="D165" s="223" t="s">
        <v>135</v>
      </c>
      <c r="E165" s="41"/>
      <c r="F165" s="224" t="s">
        <v>665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135</v>
      </c>
      <c r="AU165" s="18" t="s">
        <v>131</v>
      </c>
    </row>
    <row r="166" s="2" customFormat="1" ht="16.5" customHeight="1">
      <c r="A166" s="39"/>
      <c r="B166" s="40"/>
      <c r="C166" s="205" t="s">
        <v>272</v>
      </c>
      <c r="D166" s="205" t="s">
        <v>125</v>
      </c>
      <c r="E166" s="206" t="s">
        <v>666</v>
      </c>
      <c r="F166" s="207" t="s">
        <v>667</v>
      </c>
      <c r="G166" s="208" t="s">
        <v>260</v>
      </c>
      <c r="H166" s="209">
        <v>10</v>
      </c>
      <c r="I166" s="210"/>
      <c r="J166" s="211">
        <f>ROUND(I166*H166,2)</f>
        <v>0</v>
      </c>
      <c r="K166" s="207" t="s">
        <v>129</v>
      </c>
      <c r="L166" s="45"/>
      <c r="M166" s="212" t="s">
        <v>19</v>
      </c>
      <c r="N166" s="213" t="s">
        <v>41</v>
      </c>
      <c r="O166" s="85"/>
      <c r="P166" s="214">
        <f>O166*H166</f>
        <v>0</v>
      </c>
      <c r="Q166" s="214">
        <v>0.00038000000000000002</v>
      </c>
      <c r="R166" s="214">
        <f>Q166*H166</f>
        <v>0.0038000000000000004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130</v>
      </c>
      <c r="AT166" s="216" t="s">
        <v>125</v>
      </c>
      <c r="AU166" s="216" t="s">
        <v>131</v>
      </c>
      <c r="AY166" s="18" t="s">
        <v>121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131</v>
      </c>
      <c r="BK166" s="217">
        <f>ROUND(I166*H166,2)</f>
        <v>0</v>
      </c>
      <c r="BL166" s="18" t="s">
        <v>130</v>
      </c>
      <c r="BM166" s="216" t="s">
        <v>668</v>
      </c>
    </row>
    <row r="167" s="2" customFormat="1">
      <c r="A167" s="39"/>
      <c r="B167" s="40"/>
      <c r="C167" s="41"/>
      <c r="D167" s="218" t="s">
        <v>133</v>
      </c>
      <c r="E167" s="41"/>
      <c r="F167" s="219" t="s">
        <v>669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131</v>
      </c>
    </row>
    <row r="168" s="2" customFormat="1">
      <c r="A168" s="39"/>
      <c r="B168" s="40"/>
      <c r="C168" s="41"/>
      <c r="D168" s="223" t="s">
        <v>135</v>
      </c>
      <c r="E168" s="41"/>
      <c r="F168" s="224" t="s">
        <v>670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135</v>
      </c>
      <c r="AU168" s="18" t="s">
        <v>131</v>
      </c>
    </row>
    <row r="169" s="2" customFormat="1" ht="16.5" customHeight="1">
      <c r="A169" s="39"/>
      <c r="B169" s="40"/>
      <c r="C169" s="205" t="s">
        <v>124</v>
      </c>
      <c r="D169" s="205" t="s">
        <v>125</v>
      </c>
      <c r="E169" s="206" t="s">
        <v>671</v>
      </c>
      <c r="F169" s="207" t="s">
        <v>672</v>
      </c>
      <c r="G169" s="208" t="s">
        <v>149</v>
      </c>
      <c r="H169" s="209">
        <v>54</v>
      </c>
      <c r="I169" s="210"/>
      <c r="J169" s="211">
        <f>ROUND(I169*H169,2)</f>
        <v>0</v>
      </c>
      <c r="K169" s="207" t="s">
        <v>129</v>
      </c>
      <c r="L169" s="45"/>
      <c r="M169" s="212" t="s">
        <v>19</v>
      </c>
      <c r="N169" s="213" t="s">
        <v>41</v>
      </c>
      <c r="O169" s="85"/>
      <c r="P169" s="214">
        <f>O169*H169</f>
        <v>0</v>
      </c>
      <c r="Q169" s="214">
        <v>1.0000000000000001E-05</v>
      </c>
      <c r="R169" s="214">
        <f>Q169*H169</f>
        <v>0.00054000000000000001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130</v>
      </c>
      <c r="AT169" s="216" t="s">
        <v>125</v>
      </c>
      <c r="AU169" s="216" t="s">
        <v>131</v>
      </c>
      <c r="AY169" s="18" t="s">
        <v>121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131</v>
      </c>
      <c r="BK169" s="217">
        <f>ROUND(I169*H169,2)</f>
        <v>0</v>
      </c>
      <c r="BL169" s="18" t="s">
        <v>130</v>
      </c>
      <c r="BM169" s="216" t="s">
        <v>673</v>
      </c>
    </row>
    <row r="170" s="2" customFormat="1">
      <c r="A170" s="39"/>
      <c r="B170" s="40"/>
      <c r="C170" s="41"/>
      <c r="D170" s="218" t="s">
        <v>133</v>
      </c>
      <c r="E170" s="41"/>
      <c r="F170" s="219" t="s">
        <v>674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131</v>
      </c>
    </row>
    <row r="171" s="2" customFormat="1">
      <c r="A171" s="39"/>
      <c r="B171" s="40"/>
      <c r="C171" s="41"/>
      <c r="D171" s="223" t="s">
        <v>135</v>
      </c>
      <c r="E171" s="41"/>
      <c r="F171" s="224" t="s">
        <v>675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135</v>
      </c>
      <c r="AU171" s="18" t="s">
        <v>131</v>
      </c>
    </row>
    <row r="172" s="2" customFormat="1" ht="16.5" customHeight="1">
      <c r="A172" s="39"/>
      <c r="B172" s="40"/>
      <c r="C172" s="205" t="s">
        <v>247</v>
      </c>
      <c r="D172" s="205" t="s">
        <v>125</v>
      </c>
      <c r="E172" s="206" t="s">
        <v>676</v>
      </c>
      <c r="F172" s="207" t="s">
        <v>677</v>
      </c>
      <c r="G172" s="208" t="s">
        <v>179</v>
      </c>
      <c r="H172" s="209">
        <v>0.089999999999999997</v>
      </c>
      <c r="I172" s="210"/>
      <c r="J172" s="211">
        <f>ROUND(I172*H172,2)</f>
        <v>0</v>
      </c>
      <c r="K172" s="207" t="s">
        <v>129</v>
      </c>
      <c r="L172" s="45"/>
      <c r="M172" s="212" t="s">
        <v>19</v>
      </c>
      <c r="N172" s="213" t="s">
        <v>41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130</v>
      </c>
      <c r="AT172" s="216" t="s">
        <v>125</v>
      </c>
      <c r="AU172" s="216" t="s">
        <v>131</v>
      </c>
      <c r="AY172" s="18" t="s">
        <v>121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131</v>
      </c>
      <c r="BK172" s="217">
        <f>ROUND(I172*H172,2)</f>
        <v>0</v>
      </c>
      <c r="BL172" s="18" t="s">
        <v>130</v>
      </c>
      <c r="BM172" s="216" t="s">
        <v>678</v>
      </c>
    </row>
    <row r="173" s="2" customFormat="1">
      <c r="A173" s="39"/>
      <c r="B173" s="40"/>
      <c r="C173" s="41"/>
      <c r="D173" s="218" t="s">
        <v>133</v>
      </c>
      <c r="E173" s="41"/>
      <c r="F173" s="219" t="s">
        <v>679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131</v>
      </c>
    </row>
    <row r="174" s="2" customFormat="1">
      <c r="A174" s="39"/>
      <c r="B174" s="40"/>
      <c r="C174" s="41"/>
      <c r="D174" s="223" t="s">
        <v>135</v>
      </c>
      <c r="E174" s="41"/>
      <c r="F174" s="224" t="s">
        <v>680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135</v>
      </c>
      <c r="AU174" s="18" t="s">
        <v>131</v>
      </c>
    </row>
    <row r="175" s="12" customFormat="1" ht="22.8" customHeight="1">
      <c r="A175" s="12"/>
      <c r="B175" s="189"/>
      <c r="C175" s="190"/>
      <c r="D175" s="191" t="s">
        <v>68</v>
      </c>
      <c r="E175" s="203" t="s">
        <v>217</v>
      </c>
      <c r="F175" s="203" t="s">
        <v>218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SUM(P176:P208)</f>
        <v>0</v>
      </c>
      <c r="Q175" s="197"/>
      <c r="R175" s="198">
        <f>SUM(R176:R208)</f>
        <v>0.15417999999999998</v>
      </c>
      <c r="S175" s="197"/>
      <c r="T175" s="199">
        <f>SUM(T176:T208)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131</v>
      </c>
      <c r="AT175" s="201" t="s">
        <v>68</v>
      </c>
      <c r="AU175" s="201" t="s">
        <v>77</v>
      </c>
      <c r="AY175" s="200" t="s">
        <v>121</v>
      </c>
      <c r="BK175" s="202">
        <f>SUM(BK176:BK208)</f>
        <v>0</v>
      </c>
    </row>
    <row r="176" s="2" customFormat="1" ht="16.5" customHeight="1">
      <c r="A176" s="39"/>
      <c r="B176" s="40"/>
      <c r="C176" s="205" t="s">
        <v>139</v>
      </c>
      <c r="D176" s="205" t="s">
        <v>125</v>
      </c>
      <c r="E176" s="206" t="s">
        <v>681</v>
      </c>
      <c r="F176" s="207" t="s">
        <v>682</v>
      </c>
      <c r="G176" s="208" t="s">
        <v>222</v>
      </c>
      <c r="H176" s="209">
        <v>1</v>
      </c>
      <c r="I176" s="210"/>
      <c r="J176" s="211">
        <f>ROUND(I176*H176,2)</f>
        <v>0</v>
      </c>
      <c r="K176" s="207" t="s">
        <v>129</v>
      </c>
      <c r="L176" s="45"/>
      <c r="M176" s="212" t="s">
        <v>19</v>
      </c>
      <c r="N176" s="213" t="s">
        <v>41</v>
      </c>
      <c r="O176" s="85"/>
      <c r="P176" s="214">
        <f>O176*H176</f>
        <v>0</v>
      </c>
      <c r="Q176" s="214">
        <v>0.02894</v>
      </c>
      <c r="R176" s="214">
        <f>Q176*H176</f>
        <v>0.02894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130</v>
      </c>
      <c r="AT176" s="216" t="s">
        <v>125</v>
      </c>
      <c r="AU176" s="216" t="s">
        <v>131</v>
      </c>
      <c r="AY176" s="18" t="s">
        <v>121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131</v>
      </c>
      <c r="BK176" s="217">
        <f>ROUND(I176*H176,2)</f>
        <v>0</v>
      </c>
      <c r="BL176" s="18" t="s">
        <v>130</v>
      </c>
      <c r="BM176" s="216" t="s">
        <v>683</v>
      </c>
    </row>
    <row r="177" s="2" customFormat="1">
      <c r="A177" s="39"/>
      <c r="B177" s="40"/>
      <c r="C177" s="41"/>
      <c r="D177" s="218" t="s">
        <v>133</v>
      </c>
      <c r="E177" s="41"/>
      <c r="F177" s="219" t="s">
        <v>684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131</v>
      </c>
    </row>
    <row r="178" s="2" customFormat="1">
      <c r="A178" s="39"/>
      <c r="B178" s="40"/>
      <c r="C178" s="41"/>
      <c r="D178" s="223" t="s">
        <v>135</v>
      </c>
      <c r="E178" s="41"/>
      <c r="F178" s="224" t="s">
        <v>685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135</v>
      </c>
      <c r="AU178" s="18" t="s">
        <v>131</v>
      </c>
    </row>
    <row r="179" s="2" customFormat="1" ht="16.5" customHeight="1">
      <c r="A179" s="39"/>
      <c r="B179" s="40"/>
      <c r="C179" s="205" t="s">
        <v>506</v>
      </c>
      <c r="D179" s="205" t="s">
        <v>125</v>
      </c>
      <c r="E179" s="206" t="s">
        <v>686</v>
      </c>
      <c r="F179" s="207" t="s">
        <v>687</v>
      </c>
      <c r="G179" s="208" t="s">
        <v>222</v>
      </c>
      <c r="H179" s="209">
        <v>2</v>
      </c>
      <c r="I179" s="210"/>
      <c r="J179" s="211">
        <f>ROUND(I179*H179,2)</f>
        <v>0</v>
      </c>
      <c r="K179" s="207" t="s">
        <v>129</v>
      </c>
      <c r="L179" s="45"/>
      <c r="M179" s="212" t="s">
        <v>19</v>
      </c>
      <c r="N179" s="213" t="s">
        <v>41</v>
      </c>
      <c r="O179" s="85"/>
      <c r="P179" s="214">
        <f>O179*H179</f>
        <v>0</v>
      </c>
      <c r="Q179" s="214">
        <v>0.014970000000000001</v>
      </c>
      <c r="R179" s="214">
        <f>Q179*H179</f>
        <v>0.029940000000000001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130</v>
      </c>
      <c r="AT179" s="216" t="s">
        <v>125</v>
      </c>
      <c r="AU179" s="216" t="s">
        <v>131</v>
      </c>
      <c r="AY179" s="18" t="s">
        <v>121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131</v>
      </c>
      <c r="BK179" s="217">
        <f>ROUND(I179*H179,2)</f>
        <v>0</v>
      </c>
      <c r="BL179" s="18" t="s">
        <v>130</v>
      </c>
      <c r="BM179" s="216" t="s">
        <v>688</v>
      </c>
    </row>
    <row r="180" s="2" customFormat="1">
      <c r="A180" s="39"/>
      <c r="B180" s="40"/>
      <c r="C180" s="41"/>
      <c r="D180" s="218" t="s">
        <v>133</v>
      </c>
      <c r="E180" s="41"/>
      <c r="F180" s="219" t="s">
        <v>689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133</v>
      </c>
      <c r="AU180" s="18" t="s">
        <v>131</v>
      </c>
    </row>
    <row r="181" s="2" customFormat="1">
      <c r="A181" s="39"/>
      <c r="B181" s="40"/>
      <c r="C181" s="41"/>
      <c r="D181" s="223" t="s">
        <v>135</v>
      </c>
      <c r="E181" s="41"/>
      <c r="F181" s="224" t="s">
        <v>690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135</v>
      </c>
      <c r="AU181" s="18" t="s">
        <v>131</v>
      </c>
    </row>
    <row r="182" s="2" customFormat="1" ht="16.5" customHeight="1">
      <c r="A182" s="39"/>
      <c r="B182" s="40"/>
      <c r="C182" s="205" t="s">
        <v>494</v>
      </c>
      <c r="D182" s="205" t="s">
        <v>125</v>
      </c>
      <c r="E182" s="206" t="s">
        <v>691</v>
      </c>
      <c r="F182" s="207" t="s">
        <v>692</v>
      </c>
      <c r="G182" s="208" t="s">
        <v>222</v>
      </c>
      <c r="H182" s="209">
        <v>1</v>
      </c>
      <c r="I182" s="210"/>
      <c r="J182" s="211">
        <f>ROUND(I182*H182,2)</f>
        <v>0</v>
      </c>
      <c r="K182" s="207" t="s">
        <v>129</v>
      </c>
      <c r="L182" s="45"/>
      <c r="M182" s="212" t="s">
        <v>19</v>
      </c>
      <c r="N182" s="213" t="s">
        <v>41</v>
      </c>
      <c r="O182" s="85"/>
      <c r="P182" s="214">
        <f>O182*H182</f>
        <v>0</v>
      </c>
      <c r="Q182" s="214">
        <v>0.02341</v>
      </c>
      <c r="R182" s="214">
        <f>Q182*H182</f>
        <v>0.02341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130</v>
      </c>
      <c r="AT182" s="216" t="s">
        <v>125</v>
      </c>
      <c r="AU182" s="216" t="s">
        <v>131</v>
      </c>
      <c r="AY182" s="18" t="s">
        <v>121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131</v>
      </c>
      <c r="BK182" s="217">
        <f>ROUND(I182*H182,2)</f>
        <v>0</v>
      </c>
      <c r="BL182" s="18" t="s">
        <v>130</v>
      </c>
      <c r="BM182" s="216" t="s">
        <v>693</v>
      </c>
    </row>
    <row r="183" s="2" customFormat="1">
      <c r="A183" s="39"/>
      <c r="B183" s="40"/>
      <c r="C183" s="41"/>
      <c r="D183" s="218" t="s">
        <v>133</v>
      </c>
      <c r="E183" s="41"/>
      <c r="F183" s="219" t="s">
        <v>694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133</v>
      </c>
      <c r="AU183" s="18" t="s">
        <v>131</v>
      </c>
    </row>
    <row r="184" s="2" customFormat="1">
      <c r="A184" s="39"/>
      <c r="B184" s="40"/>
      <c r="C184" s="41"/>
      <c r="D184" s="223" t="s">
        <v>135</v>
      </c>
      <c r="E184" s="41"/>
      <c r="F184" s="224" t="s">
        <v>695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135</v>
      </c>
      <c r="AU184" s="18" t="s">
        <v>131</v>
      </c>
    </row>
    <row r="185" s="2" customFormat="1" ht="24.15" customHeight="1">
      <c r="A185" s="39"/>
      <c r="B185" s="40"/>
      <c r="C185" s="205" t="s">
        <v>519</v>
      </c>
      <c r="D185" s="205" t="s">
        <v>125</v>
      </c>
      <c r="E185" s="206" t="s">
        <v>696</v>
      </c>
      <c r="F185" s="207" t="s">
        <v>697</v>
      </c>
      <c r="G185" s="208" t="s">
        <v>222</v>
      </c>
      <c r="H185" s="209">
        <v>1</v>
      </c>
      <c r="I185" s="210"/>
      <c r="J185" s="211">
        <f>ROUND(I185*H185,2)</f>
        <v>0</v>
      </c>
      <c r="K185" s="207" t="s">
        <v>129</v>
      </c>
      <c r="L185" s="45"/>
      <c r="M185" s="212" t="s">
        <v>19</v>
      </c>
      <c r="N185" s="213" t="s">
        <v>41</v>
      </c>
      <c r="O185" s="85"/>
      <c r="P185" s="214">
        <f>O185*H185</f>
        <v>0</v>
      </c>
      <c r="Q185" s="214">
        <v>0.04351</v>
      </c>
      <c r="R185" s="214">
        <f>Q185*H185</f>
        <v>0.04351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130</v>
      </c>
      <c r="AT185" s="216" t="s">
        <v>125</v>
      </c>
      <c r="AU185" s="216" t="s">
        <v>131</v>
      </c>
      <c r="AY185" s="18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131</v>
      </c>
      <c r="BK185" s="217">
        <f>ROUND(I185*H185,2)</f>
        <v>0</v>
      </c>
      <c r="BL185" s="18" t="s">
        <v>130</v>
      </c>
      <c r="BM185" s="216" t="s">
        <v>698</v>
      </c>
    </row>
    <row r="186" s="2" customFormat="1">
      <c r="A186" s="39"/>
      <c r="B186" s="40"/>
      <c r="C186" s="41"/>
      <c r="D186" s="218" t="s">
        <v>133</v>
      </c>
      <c r="E186" s="41"/>
      <c r="F186" s="219" t="s">
        <v>699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133</v>
      </c>
      <c r="AU186" s="18" t="s">
        <v>131</v>
      </c>
    </row>
    <row r="187" s="2" customFormat="1">
      <c r="A187" s="39"/>
      <c r="B187" s="40"/>
      <c r="C187" s="41"/>
      <c r="D187" s="223" t="s">
        <v>135</v>
      </c>
      <c r="E187" s="41"/>
      <c r="F187" s="224" t="s">
        <v>700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135</v>
      </c>
      <c r="AU187" s="18" t="s">
        <v>131</v>
      </c>
    </row>
    <row r="188" s="2" customFormat="1" ht="16.5" customHeight="1">
      <c r="A188" s="39"/>
      <c r="B188" s="40"/>
      <c r="C188" s="205" t="s">
        <v>525</v>
      </c>
      <c r="D188" s="205" t="s">
        <v>125</v>
      </c>
      <c r="E188" s="206" t="s">
        <v>701</v>
      </c>
      <c r="F188" s="207" t="s">
        <v>702</v>
      </c>
      <c r="G188" s="208" t="s">
        <v>222</v>
      </c>
      <c r="H188" s="209">
        <v>1</v>
      </c>
      <c r="I188" s="210"/>
      <c r="J188" s="211">
        <f>ROUND(I188*H188,2)</f>
        <v>0</v>
      </c>
      <c r="K188" s="207" t="s">
        <v>129</v>
      </c>
      <c r="L188" s="45"/>
      <c r="M188" s="212" t="s">
        <v>19</v>
      </c>
      <c r="N188" s="213" t="s">
        <v>41</v>
      </c>
      <c r="O188" s="85"/>
      <c r="P188" s="214">
        <f>O188*H188</f>
        <v>0</v>
      </c>
      <c r="Q188" s="214">
        <v>0.0206</v>
      </c>
      <c r="R188" s="214">
        <f>Q188*H188</f>
        <v>0.0206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130</v>
      </c>
      <c r="AT188" s="216" t="s">
        <v>125</v>
      </c>
      <c r="AU188" s="216" t="s">
        <v>131</v>
      </c>
      <c r="AY188" s="18" t="s">
        <v>121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131</v>
      </c>
      <c r="BK188" s="217">
        <f>ROUND(I188*H188,2)</f>
        <v>0</v>
      </c>
      <c r="BL188" s="18" t="s">
        <v>130</v>
      </c>
      <c r="BM188" s="216" t="s">
        <v>703</v>
      </c>
    </row>
    <row r="189" s="2" customFormat="1">
      <c r="A189" s="39"/>
      <c r="B189" s="40"/>
      <c r="C189" s="41"/>
      <c r="D189" s="218" t="s">
        <v>133</v>
      </c>
      <c r="E189" s="41"/>
      <c r="F189" s="219" t="s">
        <v>704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131</v>
      </c>
    </row>
    <row r="190" s="2" customFormat="1">
      <c r="A190" s="39"/>
      <c r="B190" s="40"/>
      <c r="C190" s="41"/>
      <c r="D190" s="223" t="s">
        <v>135</v>
      </c>
      <c r="E190" s="41"/>
      <c r="F190" s="224" t="s">
        <v>705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135</v>
      </c>
      <c r="AU190" s="18" t="s">
        <v>131</v>
      </c>
    </row>
    <row r="191" s="2" customFormat="1" ht="16.5" customHeight="1">
      <c r="A191" s="39"/>
      <c r="B191" s="40"/>
      <c r="C191" s="205" t="s">
        <v>459</v>
      </c>
      <c r="D191" s="205" t="s">
        <v>125</v>
      </c>
      <c r="E191" s="206" t="s">
        <v>706</v>
      </c>
      <c r="F191" s="207" t="s">
        <v>707</v>
      </c>
      <c r="G191" s="208" t="s">
        <v>222</v>
      </c>
      <c r="H191" s="209">
        <v>2</v>
      </c>
      <c r="I191" s="210"/>
      <c r="J191" s="211">
        <f>ROUND(I191*H191,2)</f>
        <v>0</v>
      </c>
      <c r="K191" s="207" t="s">
        <v>129</v>
      </c>
      <c r="L191" s="45"/>
      <c r="M191" s="212" t="s">
        <v>19</v>
      </c>
      <c r="N191" s="213" t="s">
        <v>41</v>
      </c>
      <c r="O191" s="85"/>
      <c r="P191" s="214">
        <f>O191*H191</f>
        <v>0</v>
      </c>
      <c r="Q191" s="214">
        <v>0.0018</v>
      </c>
      <c r="R191" s="214">
        <f>Q191*H191</f>
        <v>0.0035999999999999999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130</v>
      </c>
      <c r="AT191" s="216" t="s">
        <v>125</v>
      </c>
      <c r="AU191" s="216" t="s">
        <v>131</v>
      </c>
      <c r="AY191" s="18" t="s">
        <v>121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131</v>
      </c>
      <c r="BK191" s="217">
        <f>ROUND(I191*H191,2)</f>
        <v>0</v>
      </c>
      <c r="BL191" s="18" t="s">
        <v>130</v>
      </c>
      <c r="BM191" s="216" t="s">
        <v>708</v>
      </c>
    </row>
    <row r="192" s="2" customFormat="1">
      <c r="A192" s="39"/>
      <c r="B192" s="40"/>
      <c r="C192" s="41"/>
      <c r="D192" s="218" t="s">
        <v>133</v>
      </c>
      <c r="E192" s="41"/>
      <c r="F192" s="219" t="s">
        <v>709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133</v>
      </c>
      <c r="AU192" s="18" t="s">
        <v>131</v>
      </c>
    </row>
    <row r="193" s="2" customFormat="1">
      <c r="A193" s="39"/>
      <c r="B193" s="40"/>
      <c r="C193" s="41"/>
      <c r="D193" s="223" t="s">
        <v>135</v>
      </c>
      <c r="E193" s="41"/>
      <c r="F193" s="224" t="s">
        <v>710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135</v>
      </c>
      <c r="AU193" s="18" t="s">
        <v>131</v>
      </c>
    </row>
    <row r="194" s="2" customFormat="1" ht="16.5" customHeight="1">
      <c r="A194" s="39"/>
      <c r="B194" s="40"/>
      <c r="C194" s="205" t="s">
        <v>465</v>
      </c>
      <c r="D194" s="205" t="s">
        <v>125</v>
      </c>
      <c r="E194" s="206" t="s">
        <v>711</v>
      </c>
      <c r="F194" s="207" t="s">
        <v>712</v>
      </c>
      <c r="G194" s="208" t="s">
        <v>222</v>
      </c>
      <c r="H194" s="209">
        <v>1</v>
      </c>
      <c r="I194" s="210"/>
      <c r="J194" s="211">
        <f>ROUND(I194*H194,2)</f>
        <v>0</v>
      </c>
      <c r="K194" s="207" t="s">
        <v>129</v>
      </c>
      <c r="L194" s="45"/>
      <c r="M194" s="212" t="s">
        <v>19</v>
      </c>
      <c r="N194" s="213" t="s">
        <v>41</v>
      </c>
      <c r="O194" s="85"/>
      <c r="P194" s="214">
        <f>O194*H194</f>
        <v>0</v>
      </c>
      <c r="Q194" s="214">
        <v>0.0018400000000000001</v>
      </c>
      <c r="R194" s="214">
        <f>Q194*H194</f>
        <v>0.0018400000000000001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130</v>
      </c>
      <c r="AT194" s="216" t="s">
        <v>125</v>
      </c>
      <c r="AU194" s="216" t="s">
        <v>131</v>
      </c>
      <c r="AY194" s="18" t="s">
        <v>121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131</v>
      </c>
      <c r="BK194" s="217">
        <f>ROUND(I194*H194,2)</f>
        <v>0</v>
      </c>
      <c r="BL194" s="18" t="s">
        <v>130</v>
      </c>
      <c r="BM194" s="216" t="s">
        <v>713</v>
      </c>
    </row>
    <row r="195" s="2" customFormat="1">
      <c r="A195" s="39"/>
      <c r="B195" s="40"/>
      <c r="C195" s="41"/>
      <c r="D195" s="218" t="s">
        <v>133</v>
      </c>
      <c r="E195" s="41"/>
      <c r="F195" s="219" t="s">
        <v>714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133</v>
      </c>
      <c r="AU195" s="18" t="s">
        <v>131</v>
      </c>
    </row>
    <row r="196" s="2" customFormat="1">
      <c r="A196" s="39"/>
      <c r="B196" s="40"/>
      <c r="C196" s="41"/>
      <c r="D196" s="223" t="s">
        <v>135</v>
      </c>
      <c r="E196" s="41"/>
      <c r="F196" s="224" t="s">
        <v>715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135</v>
      </c>
      <c r="AU196" s="18" t="s">
        <v>131</v>
      </c>
    </row>
    <row r="197" s="2" customFormat="1" ht="16.5" customHeight="1">
      <c r="A197" s="39"/>
      <c r="B197" s="40"/>
      <c r="C197" s="205" t="s">
        <v>471</v>
      </c>
      <c r="D197" s="205" t="s">
        <v>125</v>
      </c>
      <c r="E197" s="206" t="s">
        <v>716</v>
      </c>
      <c r="F197" s="207" t="s">
        <v>717</v>
      </c>
      <c r="G197" s="208" t="s">
        <v>260</v>
      </c>
      <c r="H197" s="209">
        <v>2</v>
      </c>
      <c r="I197" s="210"/>
      <c r="J197" s="211">
        <f>ROUND(I197*H197,2)</f>
        <v>0</v>
      </c>
      <c r="K197" s="207" t="s">
        <v>129</v>
      </c>
      <c r="L197" s="45"/>
      <c r="M197" s="212" t="s">
        <v>19</v>
      </c>
      <c r="N197" s="213" t="s">
        <v>41</v>
      </c>
      <c r="O197" s="85"/>
      <c r="P197" s="214">
        <f>O197*H197</f>
        <v>0</v>
      </c>
      <c r="Q197" s="214">
        <v>0.00024000000000000001</v>
      </c>
      <c r="R197" s="214">
        <f>Q197*H197</f>
        <v>0.00048000000000000001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130</v>
      </c>
      <c r="AT197" s="216" t="s">
        <v>125</v>
      </c>
      <c r="AU197" s="216" t="s">
        <v>131</v>
      </c>
      <c r="AY197" s="18" t="s">
        <v>121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131</v>
      </c>
      <c r="BK197" s="217">
        <f>ROUND(I197*H197,2)</f>
        <v>0</v>
      </c>
      <c r="BL197" s="18" t="s">
        <v>130</v>
      </c>
      <c r="BM197" s="216" t="s">
        <v>718</v>
      </c>
    </row>
    <row r="198" s="2" customFormat="1">
      <c r="A198" s="39"/>
      <c r="B198" s="40"/>
      <c r="C198" s="41"/>
      <c r="D198" s="218" t="s">
        <v>133</v>
      </c>
      <c r="E198" s="41"/>
      <c r="F198" s="219" t="s">
        <v>719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133</v>
      </c>
      <c r="AU198" s="18" t="s">
        <v>131</v>
      </c>
    </row>
    <row r="199" s="2" customFormat="1">
      <c r="A199" s="39"/>
      <c r="B199" s="40"/>
      <c r="C199" s="41"/>
      <c r="D199" s="223" t="s">
        <v>135</v>
      </c>
      <c r="E199" s="41"/>
      <c r="F199" s="224" t="s">
        <v>720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135</v>
      </c>
      <c r="AU199" s="18" t="s">
        <v>131</v>
      </c>
    </row>
    <row r="200" s="2" customFormat="1" ht="16.5" customHeight="1">
      <c r="A200" s="39"/>
      <c r="B200" s="40"/>
      <c r="C200" s="205" t="s">
        <v>476</v>
      </c>
      <c r="D200" s="205" t="s">
        <v>125</v>
      </c>
      <c r="E200" s="206" t="s">
        <v>721</v>
      </c>
      <c r="F200" s="207" t="s">
        <v>722</v>
      </c>
      <c r="G200" s="208" t="s">
        <v>260</v>
      </c>
      <c r="H200" s="209">
        <v>2</v>
      </c>
      <c r="I200" s="210"/>
      <c r="J200" s="211">
        <f>ROUND(I200*H200,2)</f>
        <v>0</v>
      </c>
      <c r="K200" s="207" t="s">
        <v>129</v>
      </c>
      <c r="L200" s="45"/>
      <c r="M200" s="212" t="s">
        <v>19</v>
      </c>
      <c r="N200" s="213" t="s">
        <v>41</v>
      </c>
      <c r="O200" s="85"/>
      <c r="P200" s="214">
        <f>O200*H200</f>
        <v>0</v>
      </c>
      <c r="Q200" s="214">
        <v>0.00038000000000000002</v>
      </c>
      <c r="R200" s="214">
        <f>Q200*H200</f>
        <v>0.00076000000000000004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130</v>
      </c>
      <c r="AT200" s="216" t="s">
        <v>125</v>
      </c>
      <c r="AU200" s="216" t="s">
        <v>131</v>
      </c>
      <c r="AY200" s="18" t="s">
        <v>121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131</v>
      </c>
      <c r="BK200" s="217">
        <f>ROUND(I200*H200,2)</f>
        <v>0</v>
      </c>
      <c r="BL200" s="18" t="s">
        <v>130</v>
      </c>
      <c r="BM200" s="216" t="s">
        <v>723</v>
      </c>
    </row>
    <row r="201" s="2" customFormat="1">
      <c r="A201" s="39"/>
      <c r="B201" s="40"/>
      <c r="C201" s="41"/>
      <c r="D201" s="218" t="s">
        <v>133</v>
      </c>
      <c r="E201" s="41"/>
      <c r="F201" s="219" t="s">
        <v>724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133</v>
      </c>
      <c r="AU201" s="18" t="s">
        <v>131</v>
      </c>
    </row>
    <row r="202" s="2" customFormat="1">
      <c r="A202" s="39"/>
      <c r="B202" s="40"/>
      <c r="C202" s="41"/>
      <c r="D202" s="223" t="s">
        <v>135</v>
      </c>
      <c r="E202" s="41"/>
      <c r="F202" s="224" t="s">
        <v>725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135</v>
      </c>
      <c r="AU202" s="18" t="s">
        <v>131</v>
      </c>
    </row>
    <row r="203" s="2" customFormat="1" ht="16.5" customHeight="1">
      <c r="A203" s="39"/>
      <c r="B203" s="40"/>
      <c r="C203" s="205" t="s">
        <v>530</v>
      </c>
      <c r="D203" s="205" t="s">
        <v>125</v>
      </c>
      <c r="E203" s="206" t="s">
        <v>726</v>
      </c>
      <c r="F203" s="207" t="s">
        <v>727</v>
      </c>
      <c r="G203" s="208" t="s">
        <v>260</v>
      </c>
      <c r="H203" s="209">
        <v>2</v>
      </c>
      <c r="I203" s="210"/>
      <c r="J203" s="211">
        <f>ROUND(I203*H203,2)</f>
        <v>0</v>
      </c>
      <c r="K203" s="207" t="s">
        <v>129</v>
      </c>
      <c r="L203" s="45"/>
      <c r="M203" s="212" t="s">
        <v>19</v>
      </c>
      <c r="N203" s="213" t="s">
        <v>41</v>
      </c>
      <c r="O203" s="85"/>
      <c r="P203" s="214">
        <f>O203*H203</f>
        <v>0</v>
      </c>
      <c r="Q203" s="214">
        <v>0.00055000000000000003</v>
      </c>
      <c r="R203" s="214">
        <f>Q203*H203</f>
        <v>0.0011000000000000001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130</v>
      </c>
      <c r="AT203" s="216" t="s">
        <v>125</v>
      </c>
      <c r="AU203" s="216" t="s">
        <v>131</v>
      </c>
      <c r="AY203" s="18" t="s">
        <v>121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131</v>
      </c>
      <c r="BK203" s="217">
        <f>ROUND(I203*H203,2)</f>
        <v>0</v>
      </c>
      <c r="BL203" s="18" t="s">
        <v>130</v>
      </c>
      <c r="BM203" s="216" t="s">
        <v>728</v>
      </c>
    </row>
    <row r="204" s="2" customFormat="1">
      <c r="A204" s="39"/>
      <c r="B204" s="40"/>
      <c r="C204" s="41"/>
      <c r="D204" s="218" t="s">
        <v>133</v>
      </c>
      <c r="E204" s="41"/>
      <c r="F204" s="219" t="s">
        <v>729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133</v>
      </c>
      <c r="AU204" s="18" t="s">
        <v>131</v>
      </c>
    </row>
    <row r="205" s="2" customFormat="1">
      <c r="A205" s="39"/>
      <c r="B205" s="40"/>
      <c r="C205" s="41"/>
      <c r="D205" s="223" t="s">
        <v>135</v>
      </c>
      <c r="E205" s="41"/>
      <c r="F205" s="224" t="s">
        <v>730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135</v>
      </c>
      <c r="AU205" s="18" t="s">
        <v>131</v>
      </c>
    </row>
    <row r="206" s="2" customFormat="1" ht="16.5" customHeight="1">
      <c r="A206" s="39"/>
      <c r="B206" s="40"/>
      <c r="C206" s="205" t="s">
        <v>448</v>
      </c>
      <c r="D206" s="205" t="s">
        <v>125</v>
      </c>
      <c r="E206" s="206" t="s">
        <v>731</v>
      </c>
      <c r="F206" s="207" t="s">
        <v>732</v>
      </c>
      <c r="G206" s="208" t="s">
        <v>179</v>
      </c>
      <c r="H206" s="209">
        <v>0.154</v>
      </c>
      <c r="I206" s="210"/>
      <c r="J206" s="211">
        <f>ROUND(I206*H206,2)</f>
        <v>0</v>
      </c>
      <c r="K206" s="207" t="s">
        <v>129</v>
      </c>
      <c r="L206" s="45"/>
      <c r="M206" s="212" t="s">
        <v>19</v>
      </c>
      <c r="N206" s="213" t="s">
        <v>41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130</v>
      </c>
      <c r="AT206" s="216" t="s">
        <v>125</v>
      </c>
      <c r="AU206" s="216" t="s">
        <v>131</v>
      </c>
      <c r="AY206" s="18" t="s">
        <v>121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131</v>
      </c>
      <c r="BK206" s="217">
        <f>ROUND(I206*H206,2)</f>
        <v>0</v>
      </c>
      <c r="BL206" s="18" t="s">
        <v>130</v>
      </c>
      <c r="BM206" s="216" t="s">
        <v>733</v>
      </c>
    </row>
    <row r="207" s="2" customFormat="1">
      <c r="A207" s="39"/>
      <c r="B207" s="40"/>
      <c r="C207" s="41"/>
      <c r="D207" s="218" t="s">
        <v>133</v>
      </c>
      <c r="E207" s="41"/>
      <c r="F207" s="219" t="s">
        <v>734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131</v>
      </c>
    </row>
    <row r="208" s="2" customFormat="1">
      <c r="A208" s="39"/>
      <c r="B208" s="40"/>
      <c r="C208" s="41"/>
      <c r="D208" s="223" t="s">
        <v>135</v>
      </c>
      <c r="E208" s="41"/>
      <c r="F208" s="224" t="s">
        <v>735</v>
      </c>
      <c r="G208" s="41"/>
      <c r="H208" s="41"/>
      <c r="I208" s="220"/>
      <c r="J208" s="41"/>
      <c r="K208" s="41"/>
      <c r="L208" s="45"/>
      <c r="M208" s="270"/>
      <c r="N208" s="271"/>
      <c r="O208" s="272"/>
      <c r="P208" s="272"/>
      <c r="Q208" s="272"/>
      <c r="R208" s="272"/>
      <c r="S208" s="272"/>
      <c r="T208" s="27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135</v>
      </c>
      <c r="AU208" s="18" t="s">
        <v>131</v>
      </c>
    </row>
    <row r="209" s="2" customFormat="1" ht="6.96" customHeight="1">
      <c r="A209" s="39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j07kiA3tQm6UNNSfcme6CLmSSzDi1wWp1pcEIUF4S8p4JefIUEJVUti3zjq5F6W0CjVU/z3/2aCUfqMVPJHjKA==" hashValue="p0AFmNDruox8vx612wRByrY54JsFDgf5l4m7chfR1Q1eC7xMsHmlI/E1QcFQKz1i9TOyg/EZlTtjL1HcgidMxw==" algorithmName="SHA-512" password="CC35"/>
  <autoFilter ref="C82:K20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721174004"/>
    <hyperlink ref="F92" r:id="rId2" display="https://podminky.urs.cz/item/CS_URS_2023_01/721174005"/>
    <hyperlink ref="F96" r:id="rId3" display="https://podminky.urs.cz/item/CS_URS_2023_01/721174024"/>
    <hyperlink ref="F100" r:id="rId4" display="https://podminky.urs.cz/item/CS_URS_2023_01/721174025"/>
    <hyperlink ref="F104" r:id="rId5" display="https://podminky.urs.cz/item/CS_URS_2023_01/721174043"/>
    <hyperlink ref="F108" r:id="rId6" display="https://podminky.urs.cz/item/CS_URS_2023_01/721174045"/>
    <hyperlink ref="F112" r:id="rId7" display="https://podminky.urs.cz/item/CS_URS_2023_01/721194104"/>
    <hyperlink ref="F120" r:id="rId8" display="https://podminky.urs.cz/item/CS_URS_2023_01/721194105"/>
    <hyperlink ref="F124" r:id="rId9" display="https://podminky.urs.cz/item/CS_URS_2023_01/721194109"/>
    <hyperlink ref="F127" r:id="rId10" display="https://podminky.urs.cz/item/CS_URS_2023_01/721226512"/>
    <hyperlink ref="F130" r:id="rId11" display="https://podminky.urs.cz/item/CS_URS_2023_01/721290111"/>
    <hyperlink ref="F134" r:id="rId12" display="https://podminky.urs.cz/item/CS_URS_2023_01/998721101"/>
    <hyperlink ref="F138" r:id="rId13" display="https://podminky.urs.cz/item/CS_URS_2023_01/722174003"/>
    <hyperlink ref="F144" r:id="rId14" display="https://podminky.urs.cz/item/CS_URS_2023_01/722181222"/>
    <hyperlink ref="F147" r:id="rId15" display="https://podminky.urs.cz/item/CS_URS_2023_01/722182012"/>
    <hyperlink ref="F150" r:id="rId16" display="https://podminky.urs.cz/item/CS_URS_2023_01/722190401"/>
    <hyperlink ref="F153" r:id="rId17" display="https://podminky.urs.cz/item/CS_URS_2023_01/722213111"/>
    <hyperlink ref="F156" r:id="rId18" display="https://podminky.urs.cz/item/CS_URS_2023_01/722220111"/>
    <hyperlink ref="F159" r:id="rId19" display="https://podminky.urs.cz/item/CS_URS_2023_01/722220112"/>
    <hyperlink ref="F162" r:id="rId20" display="https://podminky.urs.cz/item/CS_URS_2023_01/722220132"/>
    <hyperlink ref="F165" r:id="rId21" display="https://podminky.urs.cz/item/CS_URS_2023_01/722224152"/>
    <hyperlink ref="F168" r:id="rId22" display="https://podminky.urs.cz/item/CS_URS_2023_01/722224155"/>
    <hyperlink ref="F171" r:id="rId23" display="https://podminky.urs.cz/item/CS_URS_2023_01/722290234"/>
    <hyperlink ref="F174" r:id="rId24" display="https://podminky.urs.cz/item/CS_URS_2023_01/998722101"/>
    <hyperlink ref="F178" r:id="rId25" display="https://podminky.urs.cz/item/CS_URS_2023_01/725112171"/>
    <hyperlink ref="F181" r:id="rId26" display="https://podminky.urs.cz/item/CS_URS_2023_01/725211602"/>
    <hyperlink ref="F184" r:id="rId27" display="https://podminky.urs.cz/item/CS_URS_2023_01/725241128"/>
    <hyperlink ref="F187" r:id="rId28" display="https://podminky.urs.cz/item/CS_URS_2023_01/725244508"/>
    <hyperlink ref="F190" r:id="rId29" display="https://podminky.urs.cz/item/CS_URS_2023_01/725311111"/>
    <hyperlink ref="F193" r:id="rId30" display="https://podminky.urs.cz/item/CS_URS_2023_01/725822611"/>
    <hyperlink ref="F196" r:id="rId31" display="https://podminky.urs.cz/item/CS_URS_2023_01/725841312"/>
    <hyperlink ref="F199" r:id="rId32" display="https://podminky.urs.cz/item/CS_URS_2023_01/725861102"/>
    <hyperlink ref="F202" r:id="rId33" display="https://podminky.urs.cz/item/CS_URS_2023_01/725861311"/>
    <hyperlink ref="F205" r:id="rId34" display="https://podminky.urs.cz/item/CS_URS_2023_01/725861312"/>
    <hyperlink ref="F208" r:id="rId35" display="https://podminky.urs.cz/item/CS_URS_2023_01/99872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Kralice nad Oslavou oprava bytu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ROUND((SUM(BE82:BE117)),  2)</f>
        <v>0</v>
      </c>
      <c r="G33" s="39"/>
      <c r="H33" s="39"/>
      <c r="I33" s="149">
        <v>0.20999999999999999</v>
      </c>
      <c r="J33" s="148">
        <f>ROUND(((SUM(BE82:BE117))*I33),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ROUND((SUM(BF82:BF117)),  2)</f>
        <v>0</v>
      </c>
      <c r="G34" s="39"/>
      <c r="H34" s="39"/>
      <c r="I34" s="149">
        <v>0.14999999999999999</v>
      </c>
      <c r="J34" s="148">
        <f>ROUND(((SUM(BF82:BF117))*I34),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ROUND((SUM(BG82:BG117)),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ROUND((SUM(BH82:BH117)),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ROUND((SUM(BI82:BI117)),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Kralice nad Oslavou oprava bytu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BH 04 - Elektro - vybavení bytu D.2.22a.6 dodaávky byt s 15%DPH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737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738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Kralice nad Oslavou oprava bytu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89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BH 04 - Elektro - vybavení bytu D.2.22a.6 dodaávky byt s 15%DPH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2. 1. 2023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30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32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107</v>
      </c>
      <c r="D81" s="181" t="s">
        <v>54</v>
      </c>
      <c r="E81" s="181" t="s">
        <v>50</v>
      </c>
      <c r="F81" s="181" t="s">
        <v>51</v>
      </c>
      <c r="G81" s="181" t="s">
        <v>108</v>
      </c>
      <c r="H81" s="181" t="s">
        <v>109</v>
      </c>
      <c r="I81" s="181" t="s">
        <v>110</v>
      </c>
      <c r="J81" s="181" t="s">
        <v>93</v>
      </c>
      <c r="K81" s="182" t="s">
        <v>111</v>
      </c>
      <c r="L81" s="183"/>
      <c r="M81" s="93" t="s">
        <v>19</v>
      </c>
      <c r="N81" s="94" t="s">
        <v>39</v>
      </c>
      <c r="O81" s="94" t="s">
        <v>112</v>
      </c>
      <c r="P81" s="94" t="s">
        <v>113</v>
      </c>
      <c r="Q81" s="94" t="s">
        <v>114</v>
      </c>
      <c r="R81" s="94" t="s">
        <v>115</v>
      </c>
      <c r="S81" s="94" t="s">
        <v>116</v>
      </c>
      <c r="T81" s="95" t="s">
        <v>117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118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0.050000000000000003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68</v>
      </c>
      <c r="AU82" s="18" t="s">
        <v>94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68</v>
      </c>
      <c r="E83" s="192" t="s">
        <v>200</v>
      </c>
      <c r="F83" s="192" t="s">
        <v>201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0.050000000000000003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77</v>
      </c>
      <c r="AT83" s="201" t="s">
        <v>68</v>
      </c>
      <c r="AU83" s="201" t="s">
        <v>69</v>
      </c>
      <c r="AY83" s="200" t="s">
        <v>121</v>
      </c>
      <c r="BK83" s="202">
        <f>BK84</f>
        <v>0</v>
      </c>
    </row>
    <row r="84" s="12" customFormat="1" ht="22.8" customHeight="1">
      <c r="A84" s="12"/>
      <c r="B84" s="189"/>
      <c r="C84" s="190"/>
      <c r="D84" s="191" t="s">
        <v>68</v>
      </c>
      <c r="E84" s="203" t="s">
        <v>739</v>
      </c>
      <c r="F84" s="203" t="s">
        <v>740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P85+SUM(P86:P88)</f>
        <v>0</v>
      </c>
      <c r="Q84" s="197"/>
      <c r="R84" s="198">
        <f>R85+SUM(R86:R88)</f>
        <v>0.050000000000000003</v>
      </c>
      <c r="S84" s="197"/>
      <c r="T84" s="199">
        <f>T85+SUM(T86:T88)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77</v>
      </c>
      <c r="AY84" s="200" t="s">
        <v>121</v>
      </c>
      <c r="BK84" s="202">
        <f>BK85+SUM(BK86:BK88)</f>
        <v>0</v>
      </c>
    </row>
    <row r="85" s="2" customFormat="1" ht="16.5" customHeight="1">
      <c r="A85" s="39"/>
      <c r="B85" s="40"/>
      <c r="C85" s="205" t="s">
        <v>210</v>
      </c>
      <c r="D85" s="205" t="s">
        <v>125</v>
      </c>
      <c r="E85" s="206" t="s">
        <v>741</v>
      </c>
      <c r="F85" s="207" t="s">
        <v>742</v>
      </c>
      <c r="G85" s="208" t="s">
        <v>179</v>
      </c>
      <c r="H85" s="209">
        <v>0.050000000000000003</v>
      </c>
      <c r="I85" s="210"/>
      <c r="J85" s="211">
        <f>ROUND(I85*H85,2)</f>
        <v>0</v>
      </c>
      <c r="K85" s="207" t="s">
        <v>129</v>
      </c>
      <c r="L85" s="45"/>
      <c r="M85" s="212" t="s">
        <v>19</v>
      </c>
      <c r="N85" s="213" t="s">
        <v>41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130</v>
      </c>
      <c r="AT85" s="216" t="s">
        <v>125</v>
      </c>
      <c r="AU85" s="216" t="s">
        <v>131</v>
      </c>
      <c r="AY85" s="18" t="s">
        <v>121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131</v>
      </c>
      <c r="BK85" s="217">
        <f>ROUND(I85*H85,2)</f>
        <v>0</v>
      </c>
      <c r="BL85" s="18" t="s">
        <v>130</v>
      </c>
      <c r="BM85" s="216" t="s">
        <v>743</v>
      </c>
    </row>
    <row r="86" s="2" customFormat="1">
      <c r="A86" s="39"/>
      <c r="B86" s="40"/>
      <c r="C86" s="41"/>
      <c r="D86" s="218" t="s">
        <v>133</v>
      </c>
      <c r="E86" s="41"/>
      <c r="F86" s="219" t="s">
        <v>744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133</v>
      </c>
      <c r="AU86" s="18" t="s">
        <v>131</v>
      </c>
    </row>
    <row r="87" s="2" customFormat="1">
      <c r="A87" s="39"/>
      <c r="B87" s="40"/>
      <c r="C87" s="41"/>
      <c r="D87" s="223" t="s">
        <v>135</v>
      </c>
      <c r="E87" s="41"/>
      <c r="F87" s="224" t="s">
        <v>745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135</v>
      </c>
      <c r="AU87" s="18" t="s">
        <v>131</v>
      </c>
    </row>
    <row r="88" s="12" customFormat="1" ht="20.88" customHeight="1">
      <c r="A88" s="12"/>
      <c r="B88" s="189"/>
      <c r="C88" s="190"/>
      <c r="D88" s="191" t="s">
        <v>68</v>
      </c>
      <c r="E88" s="203" t="s">
        <v>746</v>
      </c>
      <c r="F88" s="203" t="s">
        <v>747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SUM(P89:P117)</f>
        <v>0</v>
      </c>
      <c r="Q88" s="197"/>
      <c r="R88" s="198">
        <f>SUM(R89:R117)</f>
        <v>0.050000000000000003</v>
      </c>
      <c r="S88" s="197"/>
      <c r="T88" s="199">
        <f>SUM(T89:T117)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77</v>
      </c>
      <c r="AT88" s="201" t="s">
        <v>68</v>
      </c>
      <c r="AU88" s="201" t="s">
        <v>131</v>
      </c>
      <c r="AY88" s="200" t="s">
        <v>121</v>
      </c>
      <c r="BK88" s="202">
        <f>SUM(BK89:BK117)</f>
        <v>0</v>
      </c>
    </row>
    <row r="89" s="2" customFormat="1" ht="21.75" customHeight="1">
      <c r="A89" s="39"/>
      <c r="B89" s="40"/>
      <c r="C89" s="205" t="s">
        <v>77</v>
      </c>
      <c r="D89" s="205" t="s">
        <v>125</v>
      </c>
      <c r="E89" s="206" t="s">
        <v>748</v>
      </c>
      <c r="F89" s="207" t="s">
        <v>749</v>
      </c>
      <c r="G89" s="208" t="s">
        <v>260</v>
      </c>
      <c r="H89" s="209">
        <v>12</v>
      </c>
      <c r="I89" s="210"/>
      <c r="J89" s="211">
        <f>ROUND(I89*H89,2)</f>
        <v>0</v>
      </c>
      <c r="K89" s="207" t="s">
        <v>129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130</v>
      </c>
      <c r="AT89" s="216" t="s">
        <v>125</v>
      </c>
      <c r="AU89" s="216" t="s">
        <v>188</v>
      </c>
      <c r="AY89" s="18" t="s">
        <v>121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131</v>
      </c>
      <c r="BK89" s="217">
        <f>ROUND(I89*H89,2)</f>
        <v>0</v>
      </c>
      <c r="BL89" s="18" t="s">
        <v>130</v>
      </c>
      <c r="BM89" s="216" t="s">
        <v>750</v>
      </c>
    </row>
    <row r="90" s="2" customFormat="1">
      <c r="A90" s="39"/>
      <c r="B90" s="40"/>
      <c r="C90" s="41"/>
      <c r="D90" s="218" t="s">
        <v>133</v>
      </c>
      <c r="E90" s="41"/>
      <c r="F90" s="219" t="s">
        <v>751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133</v>
      </c>
      <c r="AU90" s="18" t="s">
        <v>188</v>
      </c>
    </row>
    <row r="91" s="2" customFormat="1">
      <c r="A91" s="39"/>
      <c r="B91" s="40"/>
      <c r="C91" s="41"/>
      <c r="D91" s="223" t="s">
        <v>135</v>
      </c>
      <c r="E91" s="41"/>
      <c r="F91" s="224" t="s">
        <v>752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135</v>
      </c>
      <c r="AU91" s="18" t="s">
        <v>188</v>
      </c>
    </row>
    <row r="92" s="13" customFormat="1">
      <c r="A92" s="13"/>
      <c r="B92" s="225"/>
      <c r="C92" s="226"/>
      <c r="D92" s="218" t="s">
        <v>137</v>
      </c>
      <c r="E92" s="227" t="s">
        <v>19</v>
      </c>
      <c r="F92" s="228" t="s">
        <v>233</v>
      </c>
      <c r="G92" s="226"/>
      <c r="H92" s="229">
        <v>12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137</v>
      </c>
      <c r="AU92" s="235" t="s">
        <v>188</v>
      </c>
      <c r="AV92" s="13" t="s">
        <v>131</v>
      </c>
      <c r="AW92" s="13" t="s">
        <v>31</v>
      </c>
      <c r="AX92" s="13" t="s">
        <v>77</v>
      </c>
      <c r="AY92" s="235" t="s">
        <v>121</v>
      </c>
    </row>
    <row r="93" s="2" customFormat="1" ht="24.15" customHeight="1">
      <c r="A93" s="39"/>
      <c r="B93" s="40"/>
      <c r="C93" s="205" t="s">
        <v>131</v>
      </c>
      <c r="D93" s="205" t="s">
        <v>125</v>
      </c>
      <c r="E93" s="206" t="s">
        <v>753</v>
      </c>
      <c r="F93" s="207" t="s">
        <v>754</v>
      </c>
      <c r="G93" s="208" t="s">
        <v>260</v>
      </c>
      <c r="H93" s="209">
        <v>30</v>
      </c>
      <c r="I93" s="210"/>
      <c r="J93" s="211">
        <f>ROUND(I93*H93,2)</f>
        <v>0</v>
      </c>
      <c r="K93" s="207" t="s">
        <v>129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130</v>
      </c>
      <c r="AT93" s="216" t="s">
        <v>125</v>
      </c>
      <c r="AU93" s="216" t="s">
        <v>188</v>
      </c>
      <c r="AY93" s="18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131</v>
      </c>
      <c r="BK93" s="217">
        <f>ROUND(I93*H93,2)</f>
        <v>0</v>
      </c>
      <c r="BL93" s="18" t="s">
        <v>130</v>
      </c>
      <c r="BM93" s="216" t="s">
        <v>755</v>
      </c>
    </row>
    <row r="94" s="2" customFormat="1">
      <c r="A94" s="39"/>
      <c r="B94" s="40"/>
      <c r="C94" s="41"/>
      <c r="D94" s="218" t="s">
        <v>133</v>
      </c>
      <c r="E94" s="41"/>
      <c r="F94" s="219" t="s">
        <v>756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188</v>
      </c>
    </row>
    <row r="95" s="2" customFormat="1">
      <c r="A95" s="39"/>
      <c r="B95" s="40"/>
      <c r="C95" s="41"/>
      <c r="D95" s="223" t="s">
        <v>135</v>
      </c>
      <c r="E95" s="41"/>
      <c r="F95" s="224" t="s">
        <v>757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135</v>
      </c>
      <c r="AU95" s="18" t="s">
        <v>188</v>
      </c>
    </row>
    <row r="96" s="13" customFormat="1">
      <c r="A96" s="13"/>
      <c r="B96" s="225"/>
      <c r="C96" s="226"/>
      <c r="D96" s="218" t="s">
        <v>137</v>
      </c>
      <c r="E96" s="227" t="s">
        <v>19</v>
      </c>
      <c r="F96" s="228" t="s">
        <v>519</v>
      </c>
      <c r="G96" s="226"/>
      <c r="H96" s="229">
        <v>30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137</v>
      </c>
      <c r="AU96" s="235" t="s">
        <v>188</v>
      </c>
      <c r="AV96" s="13" t="s">
        <v>131</v>
      </c>
      <c r="AW96" s="13" t="s">
        <v>31</v>
      </c>
      <c r="AX96" s="13" t="s">
        <v>77</v>
      </c>
      <c r="AY96" s="235" t="s">
        <v>121</v>
      </c>
    </row>
    <row r="97" s="2" customFormat="1" ht="24.15" customHeight="1">
      <c r="A97" s="39"/>
      <c r="B97" s="40"/>
      <c r="C97" s="260" t="s">
        <v>188</v>
      </c>
      <c r="D97" s="260" t="s">
        <v>354</v>
      </c>
      <c r="E97" s="261" t="s">
        <v>758</v>
      </c>
      <c r="F97" s="262" t="s">
        <v>759</v>
      </c>
      <c r="G97" s="263" t="s">
        <v>760</v>
      </c>
      <c r="H97" s="264">
        <v>1</v>
      </c>
      <c r="I97" s="265"/>
      <c r="J97" s="266">
        <f>ROUND(I97*H97,2)</f>
        <v>0</v>
      </c>
      <c r="K97" s="262" t="s">
        <v>19</v>
      </c>
      <c r="L97" s="267"/>
      <c r="M97" s="268" t="s">
        <v>19</v>
      </c>
      <c r="N97" s="269" t="s">
        <v>41</v>
      </c>
      <c r="O97" s="85"/>
      <c r="P97" s="214">
        <f>O97*H97</f>
        <v>0</v>
      </c>
      <c r="Q97" s="214">
        <v>0.050000000000000003</v>
      </c>
      <c r="R97" s="214">
        <f>Q97*H97</f>
        <v>0.050000000000000003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168</v>
      </c>
      <c r="AT97" s="216" t="s">
        <v>354</v>
      </c>
      <c r="AU97" s="216" t="s">
        <v>188</v>
      </c>
      <c r="AY97" s="18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131</v>
      </c>
      <c r="BK97" s="217">
        <f>ROUND(I97*H97,2)</f>
        <v>0</v>
      </c>
      <c r="BL97" s="18" t="s">
        <v>142</v>
      </c>
      <c r="BM97" s="216" t="s">
        <v>761</v>
      </c>
    </row>
    <row r="98" s="2" customFormat="1">
      <c r="A98" s="39"/>
      <c r="B98" s="40"/>
      <c r="C98" s="41"/>
      <c r="D98" s="218" t="s">
        <v>133</v>
      </c>
      <c r="E98" s="41"/>
      <c r="F98" s="219" t="s">
        <v>759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188</v>
      </c>
    </row>
    <row r="99" s="13" customFormat="1">
      <c r="A99" s="13"/>
      <c r="B99" s="225"/>
      <c r="C99" s="226"/>
      <c r="D99" s="218" t="s">
        <v>137</v>
      </c>
      <c r="E99" s="227" t="s">
        <v>19</v>
      </c>
      <c r="F99" s="228" t="s">
        <v>762</v>
      </c>
      <c r="G99" s="226"/>
      <c r="H99" s="229">
        <v>1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137</v>
      </c>
      <c r="AU99" s="235" t="s">
        <v>188</v>
      </c>
      <c r="AV99" s="13" t="s">
        <v>131</v>
      </c>
      <c r="AW99" s="13" t="s">
        <v>31</v>
      </c>
      <c r="AX99" s="13" t="s">
        <v>77</v>
      </c>
      <c r="AY99" s="235" t="s">
        <v>121</v>
      </c>
    </row>
    <row r="100" s="2" customFormat="1" ht="24.15" customHeight="1">
      <c r="A100" s="39"/>
      <c r="B100" s="40"/>
      <c r="C100" s="260" t="s">
        <v>142</v>
      </c>
      <c r="D100" s="260" t="s">
        <v>354</v>
      </c>
      <c r="E100" s="261" t="s">
        <v>763</v>
      </c>
      <c r="F100" s="262" t="s">
        <v>764</v>
      </c>
      <c r="G100" s="263" t="s">
        <v>760</v>
      </c>
      <c r="H100" s="264">
        <v>1</v>
      </c>
      <c r="I100" s="265"/>
      <c r="J100" s="266">
        <f>ROUND(I100*H100,2)</f>
        <v>0</v>
      </c>
      <c r="K100" s="262" t="s">
        <v>19</v>
      </c>
      <c r="L100" s="267"/>
      <c r="M100" s="268" t="s">
        <v>19</v>
      </c>
      <c r="N100" s="269" t="s">
        <v>41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168</v>
      </c>
      <c r="AT100" s="216" t="s">
        <v>354</v>
      </c>
      <c r="AU100" s="216" t="s">
        <v>188</v>
      </c>
      <c r="AY100" s="18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131</v>
      </c>
      <c r="BK100" s="217">
        <f>ROUND(I100*H100,2)</f>
        <v>0</v>
      </c>
      <c r="BL100" s="18" t="s">
        <v>142</v>
      </c>
      <c r="BM100" s="216" t="s">
        <v>765</v>
      </c>
    </row>
    <row r="101" s="2" customFormat="1">
      <c r="A101" s="39"/>
      <c r="B101" s="40"/>
      <c r="C101" s="41"/>
      <c r="D101" s="218" t="s">
        <v>133</v>
      </c>
      <c r="E101" s="41"/>
      <c r="F101" s="219" t="s">
        <v>764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188</v>
      </c>
    </row>
    <row r="102" s="13" customFormat="1">
      <c r="A102" s="13"/>
      <c r="B102" s="225"/>
      <c r="C102" s="226"/>
      <c r="D102" s="218" t="s">
        <v>137</v>
      </c>
      <c r="E102" s="227" t="s">
        <v>19</v>
      </c>
      <c r="F102" s="228" t="s">
        <v>77</v>
      </c>
      <c r="G102" s="226"/>
      <c r="H102" s="229">
        <v>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137</v>
      </c>
      <c r="AU102" s="235" t="s">
        <v>188</v>
      </c>
      <c r="AV102" s="13" t="s">
        <v>131</v>
      </c>
      <c r="AW102" s="13" t="s">
        <v>31</v>
      </c>
      <c r="AX102" s="13" t="s">
        <v>77</v>
      </c>
      <c r="AY102" s="235" t="s">
        <v>121</v>
      </c>
    </row>
    <row r="103" s="2" customFormat="1" ht="21.75" customHeight="1">
      <c r="A103" s="39"/>
      <c r="B103" s="40"/>
      <c r="C103" s="260" t="s">
        <v>161</v>
      </c>
      <c r="D103" s="260" t="s">
        <v>354</v>
      </c>
      <c r="E103" s="261" t="s">
        <v>766</v>
      </c>
      <c r="F103" s="262" t="s">
        <v>767</v>
      </c>
      <c r="G103" s="263" t="s">
        <v>760</v>
      </c>
      <c r="H103" s="264">
        <v>7</v>
      </c>
      <c r="I103" s="265"/>
      <c r="J103" s="266">
        <f>ROUND(I103*H103,2)</f>
        <v>0</v>
      </c>
      <c r="K103" s="262" t="s">
        <v>19</v>
      </c>
      <c r="L103" s="267"/>
      <c r="M103" s="268" t="s">
        <v>19</v>
      </c>
      <c r="N103" s="269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168</v>
      </c>
      <c r="AT103" s="216" t="s">
        <v>354</v>
      </c>
      <c r="AU103" s="216" t="s">
        <v>188</v>
      </c>
      <c r="AY103" s="18" t="s">
        <v>121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131</v>
      </c>
      <c r="BK103" s="217">
        <f>ROUND(I103*H103,2)</f>
        <v>0</v>
      </c>
      <c r="BL103" s="18" t="s">
        <v>142</v>
      </c>
      <c r="BM103" s="216" t="s">
        <v>768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769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188</v>
      </c>
    </row>
    <row r="105" s="13" customFormat="1">
      <c r="A105" s="13"/>
      <c r="B105" s="225"/>
      <c r="C105" s="226"/>
      <c r="D105" s="218" t="s">
        <v>137</v>
      </c>
      <c r="E105" s="227" t="s">
        <v>19</v>
      </c>
      <c r="F105" s="228" t="s">
        <v>770</v>
      </c>
      <c r="G105" s="226"/>
      <c r="H105" s="229">
        <v>7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137</v>
      </c>
      <c r="AU105" s="235" t="s">
        <v>188</v>
      </c>
      <c r="AV105" s="13" t="s">
        <v>131</v>
      </c>
      <c r="AW105" s="13" t="s">
        <v>31</v>
      </c>
      <c r="AX105" s="13" t="s">
        <v>77</v>
      </c>
      <c r="AY105" s="235" t="s">
        <v>121</v>
      </c>
    </row>
    <row r="106" s="2" customFormat="1" ht="21.75" customHeight="1">
      <c r="A106" s="39"/>
      <c r="B106" s="40"/>
      <c r="C106" s="260" t="s">
        <v>154</v>
      </c>
      <c r="D106" s="260" t="s">
        <v>354</v>
      </c>
      <c r="E106" s="261" t="s">
        <v>771</v>
      </c>
      <c r="F106" s="262" t="s">
        <v>772</v>
      </c>
      <c r="G106" s="263" t="s">
        <v>760</v>
      </c>
      <c r="H106" s="264">
        <v>1</v>
      </c>
      <c r="I106" s="265"/>
      <c r="J106" s="266">
        <f>ROUND(I106*H106,2)</f>
        <v>0</v>
      </c>
      <c r="K106" s="262" t="s">
        <v>19</v>
      </c>
      <c r="L106" s="267"/>
      <c r="M106" s="268" t="s">
        <v>19</v>
      </c>
      <c r="N106" s="269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168</v>
      </c>
      <c r="AT106" s="216" t="s">
        <v>354</v>
      </c>
      <c r="AU106" s="216" t="s">
        <v>188</v>
      </c>
      <c r="AY106" s="18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131</v>
      </c>
      <c r="BK106" s="217">
        <f>ROUND(I106*H106,2)</f>
        <v>0</v>
      </c>
      <c r="BL106" s="18" t="s">
        <v>142</v>
      </c>
      <c r="BM106" s="216" t="s">
        <v>773</v>
      </c>
    </row>
    <row r="107" s="2" customFormat="1">
      <c r="A107" s="39"/>
      <c r="B107" s="40"/>
      <c r="C107" s="41"/>
      <c r="D107" s="218" t="s">
        <v>133</v>
      </c>
      <c r="E107" s="41"/>
      <c r="F107" s="219" t="s">
        <v>774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188</v>
      </c>
    </row>
    <row r="108" s="13" customFormat="1">
      <c r="A108" s="13"/>
      <c r="B108" s="225"/>
      <c r="C108" s="226"/>
      <c r="D108" s="218" t="s">
        <v>137</v>
      </c>
      <c r="E108" s="227" t="s">
        <v>19</v>
      </c>
      <c r="F108" s="228" t="s">
        <v>77</v>
      </c>
      <c r="G108" s="226"/>
      <c r="H108" s="229">
        <v>1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137</v>
      </c>
      <c r="AU108" s="235" t="s">
        <v>188</v>
      </c>
      <c r="AV108" s="13" t="s">
        <v>131</v>
      </c>
      <c r="AW108" s="13" t="s">
        <v>31</v>
      </c>
      <c r="AX108" s="13" t="s">
        <v>77</v>
      </c>
      <c r="AY108" s="235" t="s">
        <v>121</v>
      </c>
    </row>
    <row r="109" s="2" customFormat="1" ht="21.75" customHeight="1">
      <c r="A109" s="39"/>
      <c r="B109" s="40"/>
      <c r="C109" s="260" t="s">
        <v>146</v>
      </c>
      <c r="D109" s="260" t="s">
        <v>354</v>
      </c>
      <c r="E109" s="261" t="s">
        <v>775</v>
      </c>
      <c r="F109" s="262" t="s">
        <v>776</v>
      </c>
      <c r="G109" s="263" t="s">
        <v>760</v>
      </c>
      <c r="H109" s="264">
        <v>4</v>
      </c>
      <c r="I109" s="265"/>
      <c r="J109" s="266">
        <f>ROUND(I109*H109,2)</f>
        <v>0</v>
      </c>
      <c r="K109" s="262" t="s">
        <v>19</v>
      </c>
      <c r="L109" s="267"/>
      <c r="M109" s="268" t="s">
        <v>19</v>
      </c>
      <c r="N109" s="269" t="s">
        <v>41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168</v>
      </c>
      <c r="AT109" s="216" t="s">
        <v>354</v>
      </c>
      <c r="AU109" s="216" t="s">
        <v>188</v>
      </c>
      <c r="AY109" s="18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131</v>
      </c>
      <c r="BK109" s="217">
        <f>ROUND(I109*H109,2)</f>
        <v>0</v>
      </c>
      <c r="BL109" s="18" t="s">
        <v>142</v>
      </c>
      <c r="BM109" s="216" t="s">
        <v>777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778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188</v>
      </c>
    </row>
    <row r="111" s="13" customFormat="1">
      <c r="A111" s="13"/>
      <c r="B111" s="225"/>
      <c r="C111" s="226"/>
      <c r="D111" s="218" t="s">
        <v>137</v>
      </c>
      <c r="E111" s="227" t="s">
        <v>19</v>
      </c>
      <c r="F111" s="228" t="s">
        <v>142</v>
      </c>
      <c r="G111" s="226"/>
      <c r="H111" s="229">
        <v>4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137</v>
      </c>
      <c r="AU111" s="235" t="s">
        <v>188</v>
      </c>
      <c r="AV111" s="13" t="s">
        <v>131</v>
      </c>
      <c r="AW111" s="13" t="s">
        <v>31</v>
      </c>
      <c r="AX111" s="13" t="s">
        <v>77</v>
      </c>
      <c r="AY111" s="235" t="s">
        <v>121</v>
      </c>
    </row>
    <row r="112" s="2" customFormat="1" ht="16.5" customHeight="1">
      <c r="A112" s="39"/>
      <c r="B112" s="40"/>
      <c r="C112" s="260" t="s">
        <v>168</v>
      </c>
      <c r="D112" s="260" t="s">
        <v>354</v>
      </c>
      <c r="E112" s="261" t="s">
        <v>779</v>
      </c>
      <c r="F112" s="262" t="s">
        <v>780</v>
      </c>
      <c r="G112" s="263" t="s">
        <v>149</v>
      </c>
      <c r="H112" s="264">
        <v>5</v>
      </c>
      <c r="I112" s="265"/>
      <c r="J112" s="266">
        <f>ROUND(I112*H112,2)</f>
        <v>0</v>
      </c>
      <c r="K112" s="262" t="s">
        <v>19</v>
      </c>
      <c r="L112" s="267"/>
      <c r="M112" s="268" t="s">
        <v>19</v>
      </c>
      <c r="N112" s="269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168</v>
      </c>
      <c r="AT112" s="216" t="s">
        <v>354</v>
      </c>
      <c r="AU112" s="216" t="s">
        <v>188</v>
      </c>
      <c r="AY112" s="18" t="s">
        <v>121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131</v>
      </c>
      <c r="BK112" s="217">
        <f>ROUND(I112*H112,2)</f>
        <v>0</v>
      </c>
      <c r="BL112" s="18" t="s">
        <v>142</v>
      </c>
      <c r="BM112" s="216" t="s">
        <v>781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780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188</v>
      </c>
    </row>
    <row r="114" s="13" customFormat="1">
      <c r="A114" s="13"/>
      <c r="B114" s="225"/>
      <c r="C114" s="226"/>
      <c r="D114" s="218" t="s">
        <v>137</v>
      </c>
      <c r="E114" s="227" t="s">
        <v>19</v>
      </c>
      <c r="F114" s="228" t="s">
        <v>161</v>
      </c>
      <c r="G114" s="226"/>
      <c r="H114" s="229">
        <v>5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137</v>
      </c>
      <c r="AU114" s="235" t="s">
        <v>188</v>
      </c>
      <c r="AV114" s="13" t="s">
        <v>131</v>
      </c>
      <c r="AW114" s="13" t="s">
        <v>31</v>
      </c>
      <c r="AX114" s="13" t="s">
        <v>77</v>
      </c>
      <c r="AY114" s="235" t="s">
        <v>121</v>
      </c>
    </row>
    <row r="115" s="2" customFormat="1" ht="16.5" customHeight="1">
      <c r="A115" s="39"/>
      <c r="B115" s="40"/>
      <c r="C115" s="260" t="s">
        <v>122</v>
      </c>
      <c r="D115" s="260" t="s">
        <v>354</v>
      </c>
      <c r="E115" s="261" t="s">
        <v>782</v>
      </c>
      <c r="F115" s="262" t="s">
        <v>783</v>
      </c>
      <c r="G115" s="263" t="s">
        <v>760</v>
      </c>
      <c r="H115" s="264">
        <v>2</v>
      </c>
      <c r="I115" s="265"/>
      <c r="J115" s="266">
        <f>ROUND(I115*H115,2)</f>
        <v>0</v>
      </c>
      <c r="K115" s="262" t="s">
        <v>19</v>
      </c>
      <c r="L115" s="267"/>
      <c r="M115" s="268" t="s">
        <v>19</v>
      </c>
      <c r="N115" s="269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168</v>
      </c>
      <c r="AT115" s="216" t="s">
        <v>354</v>
      </c>
      <c r="AU115" s="216" t="s">
        <v>188</v>
      </c>
      <c r="AY115" s="18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131</v>
      </c>
      <c r="BK115" s="217">
        <f>ROUND(I115*H115,2)</f>
        <v>0</v>
      </c>
      <c r="BL115" s="18" t="s">
        <v>142</v>
      </c>
      <c r="BM115" s="216" t="s">
        <v>784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783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188</v>
      </c>
    </row>
    <row r="117" s="13" customFormat="1">
      <c r="A117" s="13"/>
      <c r="B117" s="225"/>
      <c r="C117" s="226"/>
      <c r="D117" s="218" t="s">
        <v>137</v>
      </c>
      <c r="E117" s="227" t="s">
        <v>19</v>
      </c>
      <c r="F117" s="228" t="s">
        <v>131</v>
      </c>
      <c r="G117" s="226"/>
      <c r="H117" s="229">
        <v>2</v>
      </c>
      <c r="I117" s="230"/>
      <c r="J117" s="226"/>
      <c r="K117" s="226"/>
      <c r="L117" s="231"/>
      <c r="M117" s="274"/>
      <c r="N117" s="275"/>
      <c r="O117" s="275"/>
      <c r="P117" s="275"/>
      <c r="Q117" s="275"/>
      <c r="R117" s="275"/>
      <c r="S117" s="275"/>
      <c r="T117" s="27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137</v>
      </c>
      <c r="AU117" s="235" t="s">
        <v>188</v>
      </c>
      <c r="AV117" s="13" t="s">
        <v>131</v>
      </c>
      <c r="AW117" s="13" t="s">
        <v>31</v>
      </c>
      <c r="AX117" s="13" t="s">
        <v>77</v>
      </c>
      <c r="AY117" s="235" t="s">
        <v>121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eiBmDjnKOsy7K2QygBaWOveHRtm8JzljZNLLFOZieLxumQsEk6rZh3YyPm6uAycnBJnH4OLJoRajggRlWWvVdg==" hashValue="4diAPJRElZo5oPuJwDlDiVacyRD5mvNGDs2qpmXyL6J3iNBBogEVM8lCSYkvkwMdPRA3+NEDCE481w1xNS1CsQ==" algorithmName="SHA-512" password="CC35"/>
  <autoFilter ref="C81:K11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998741101"/>
    <hyperlink ref="F91" r:id="rId2" display="https://podminky.urs.cz/item/CS_URS_2023_01/741372021"/>
    <hyperlink ref="F95" r:id="rId3" display="https://podminky.urs.cz/item/CS_URS_2023_01/7413720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785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786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787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788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789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790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791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792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793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794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795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76</v>
      </c>
      <c r="F18" s="288" t="s">
        <v>796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797</v>
      </c>
      <c r="F19" s="288" t="s">
        <v>798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799</v>
      </c>
      <c r="F20" s="288" t="s">
        <v>800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801</v>
      </c>
      <c r="F21" s="288" t="s">
        <v>802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803</v>
      </c>
      <c r="F22" s="288" t="s">
        <v>804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805</v>
      </c>
      <c r="F23" s="288" t="s">
        <v>806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807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808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809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810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811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812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813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814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815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107</v>
      </c>
      <c r="F36" s="288"/>
      <c r="G36" s="288" t="s">
        <v>816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817</v>
      </c>
      <c r="F37" s="288"/>
      <c r="G37" s="288" t="s">
        <v>818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50</v>
      </c>
      <c r="F38" s="288"/>
      <c r="G38" s="288" t="s">
        <v>819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51</v>
      </c>
      <c r="F39" s="288"/>
      <c r="G39" s="288" t="s">
        <v>820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108</v>
      </c>
      <c r="F40" s="288"/>
      <c r="G40" s="288" t="s">
        <v>821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109</v>
      </c>
      <c r="F41" s="288"/>
      <c r="G41" s="288" t="s">
        <v>822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823</v>
      </c>
      <c r="F42" s="288"/>
      <c r="G42" s="288" t="s">
        <v>824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825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826</v>
      </c>
      <c r="F44" s="288"/>
      <c r="G44" s="288" t="s">
        <v>827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111</v>
      </c>
      <c r="F45" s="288"/>
      <c r="G45" s="288" t="s">
        <v>828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829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830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831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832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833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834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835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836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837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838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839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840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841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842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843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844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845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846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847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848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849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850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851</v>
      </c>
      <c r="D76" s="306"/>
      <c r="E76" s="306"/>
      <c r="F76" s="306" t="s">
        <v>852</v>
      </c>
      <c r="G76" s="307"/>
      <c r="H76" s="306" t="s">
        <v>51</v>
      </c>
      <c r="I76" s="306" t="s">
        <v>54</v>
      </c>
      <c r="J76" s="306" t="s">
        <v>853</v>
      </c>
      <c r="K76" s="305"/>
    </row>
    <row r="77" s="1" customFormat="1" ht="17.25" customHeight="1">
      <c r="B77" s="303"/>
      <c r="C77" s="308" t="s">
        <v>854</v>
      </c>
      <c r="D77" s="308"/>
      <c r="E77" s="308"/>
      <c r="F77" s="309" t="s">
        <v>855</v>
      </c>
      <c r="G77" s="310"/>
      <c r="H77" s="308"/>
      <c r="I77" s="308"/>
      <c r="J77" s="308" t="s">
        <v>856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50</v>
      </c>
      <c r="D79" s="313"/>
      <c r="E79" s="313"/>
      <c r="F79" s="314" t="s">
        <v>857</v>
      </c>
      <c r="G79" s="315"/>
      <c r="H79" s="291" t="s">
        <v>858</v>
      </c>
      <c r="I79" s="291" t="s">
        <v>859</v>
      </c>
      <c r="J79" s="291">
        <v>20</v>
      </c>
      <c r="K79" s="305"/>
    </row>
    <row r="80" s="1" customFormat="1" ht="15" customHeight="1">
      <c r="B80" s="303"/>
      <c r="C80" s="291" t="s">
        <v>860</v>
      </c>
      <c r="D80" s="291"/>
      <c r="E80" s="291"/>
      <c r="F80" s="314" t="s">
        <v>857</v>
      </c>
      <c r="G80" s="315"/>
      <c r="H80" s="291" t="s">
        <v>861</v>
      </c>
      <c r="I80" s="291" t="s">
        <v>859</v>
      </c>
      <c r="J80" s="291">
        <v>120</v>
      </c>
      <c r="K80" s="305"/>
    </row>
    <row r="81" s="1" customFormat="1" ht="15" customHeight="1">
      <c r="B81" s="316"/>
      <c r="C81" s="291" t="s">
        <v>862</v>
      </c>
      <c r="D81" s="291"/>
      <c r="E81" s="291"/>
      <c r="F81" s="314" t="s">
        <v>863</v>
      </c>
      <c r="G81" s="315"/>
      <c r="H81" s="291" t="s">
        <v>864</v>
      </c>
      <c r="I81" s="291" t="s">
        <v>859</v>
      </c>
      <c r="J81" s="291">
        <v>50</v>
      </c>
      <c r="K81" s="305"/>
    </row>
    <row r="82" s="1" customFormat="1" ht="15" customHeight="1">
      <c r="B82" s="316"/>
      <c r="C82" s="291" t="s">
        <v>865</v>
      </c>
      <c r="D82" s="291"/>
      <c r="E82" s="291"/>
      <c r="F82" s="314" t="s">
        <v>857</v>
      </c>
      <c r="G82" s="315"/>
      <c r="H82" s="291" t="s">
        <v>866</v>
      </c>
      <c r="I82" s="291" t="s">
        <v>867</v>
      </c>
      <c r="J82" s="291"/>
      <c r="K82" s="305"/>
    </row>
    <row r="83" s="1" customFormat="1" ht="15" customHeight="1">
      <c r="B83" s="316"/>
      <c r="C83" s="317" t="s">
        <v>868</v>
      </c>
      <c r="D83" s="317"/>
      <c r="E83" s="317"/>
      <c r="F83" s="318" t="s">
        <v>863</v>
      </c>
      <c r="G83" s="317"/>
      <c r="H83" s="317" t="s">
        <v>869</v>
      </c>
      <c r="I83" s="317" t="s">
        <v>859</v>
      </c>
      <c r="J83" s="317">
        <v>15</v>
      </c>
      <c r="K83" s="305"/>
    </row>
    <row r="84" s="1" customFormat="1" ht="15" customHeight="1">
      <c r="B84" s="316"/>
      <c r="C84" s="317" t="s">
        <v>870</v>
      </c>
      <c r="D84" s="317"/>
      <c r="E84" s="317"/>
      <c r="F84" s="318" t="s">
        <v>863</v>
      </c>
      <c r="G84" s="317"/>
      <c r="H84" s="317" t="s">
        <v>871</v>
      </c>
      <c r="I84" s="317" t="s">
        <v>859</v>
      </c>
      <c r="J84" s="317">
        <v>15</v>
      </c>
      <c r="K84" s="305"/>
    </row>
    <row r="85" s="1" customFormat="1" ht="15" customHeight="1">
      <c r="B85" s="316"/>
      <c r="C85" s="317" t="s">
        <v>872</v>
      </c>
      <c r="D85" s="317"/>
      <c r="E85" s="317"/>
      <c r="F85" s="318" t="s">
        <v>863</v>
      </c>
      <c r="G85" s="317"/>
      <c r="H85" s="317" t="s">
        <v>873</v>
      </c>
      <c r="I85" s="317" t="s">
        <v>859</v>
      </c>
      <c r="J85" s="317">
        <v>20</v>
      </c>
      <c r="K85" s="305"/>
    </row>
    <row r="86" s="1" customFormat="1" ht="15" customHeight="1">
      <c r="B86" s="316"/>
      <c r="C86" s="317" t="s">
        <v>874</v>
      </c>
      <c r="D86" s="317"/>
      <c r="E86" s="317"/>
      <c r="F86" s="318" t="s">
        <v>863</v>
      </c>
      <c r="G86" s="317"/>
      <c r="H86" s="317" t="s">
        <v>875</v>
      </c>
      <c r="I86" s="317" t="s">
        <v>859</v>
      </c>
      <c r="J86" s="317">
        <v>20</v>
      </c>
      <c r="K86" s="305"/>
    </row>
    <row r="87" s="1" customFormat="1" ht="15" customHeight="1">
      <c r="B87" s="316"/>
      <c r="C87" s="291" t="s">
        <v>876</v>
      </c>
      <c r="D87" s="291"/>
      <c r="E87" s="291"/>
      <c r="F87" s="314" t="s">
        <v>863</v>
      </c>
      <c r="G87" s="315"/>
      <c r="H87" s="291" t="s">
        <v>877</v>
      </c>
      <c r="I87" s="291" t="s">
        <v>859</v>
      </c>
      <c r="J87" s="291">
        <v>50</v>
      </c>
      <c r="K87" s="305"/>
    </row>
    <row r="88" s="1" customFormat="1" ht="15" customHeight="1">
      <c r="B88" s="316"/>
      <c r="C88" s="291" t="s">
        <v>878</v>
      </c>
      <c r="D88" s="291"/>
      <c r="E88" s="291"/>
      <c r="F88" s="314" t="s">
        <v>863</v>
      </c>
      <c r="G88" s="315"/>
      <c r="H88" s="291" t="s">
        <v>879</v>
      </c>
      <c r="I88" s="291" t="s">
        <v>859</v>
      </c>
      <c r="J88" s="291">
        <v>20</v>
      </c>
      <c r="K88" s="305"/>
    </row>
    <row r="89" s="1" customFormat="1" ht="15" customHeight="1">
      <c r="B89" s="316"/>
      <c r="C89" s="291" t="s">
        <v>880</v>
      </c>
      <c r="D89" s="291"/>
      <c r="E89" s="291"/>
      <c r="F89" s="314" t="s">
        <v>863</v>
      </c>
      <c r="G89" s="315"/>
      <c r="H89" s="291" t="s">
        <v>881</v>
      </c>
      <c r="I89" s="291" t="s">
        <v>859</v>
      </c>
      <c r="J89" s="291">
        <v>20</v>
      </c>
      <c r="K89" s="305"/>
    </row>
    <row r="90" s="1" customFormat="1" ht="15" customHeight="1">
      <c r="B90" s="316"/>
      <c r="C90" s="291" t="s">
        <v>882</v>
      </c>
      <c r="D90" s="291"/>
      <c r="E90" s="291"/>
      <c r="F90" s="314" t="s">
        <v>863</v>
      </c>
      <c r="G90" s="315"/>
      <c r="H90" s="291" t="s">
        <v>883</v>
      </c>
      <c r="I90" s="291" t="s">
        <v>859</v>
      </c>
      <c r="J90" s="291">
        <v>50</v>
      </c>
      <c r="K90" s="305"/>
    </row>
    <row r="91" s="1" customFormat="1" ht="15" customHeight="1">
      <c r="B91" s="316"/>
      <c r="C91" s="291" t="s">
        <v>884</v>
      </c>
      <c r="D91" s="291"/>
      <c r="E91" s="291"/>
      <c r="F91" s="314" t="s">
        <v>863</v>
      </c>
      <c r="G91" s="315"/>
      <c r="H91" s="291" t="s">
        <v>884</v>
      </c>
      <c r="I91" s="291" t="s">
        <v>859</v>
      </c>
      <c r="J91" s="291">
        <v>50</v>
      </c>
      <c r="K91" s="305"/>
    </row>
    <row r="92" s="1" customFormat="1" ht="15" customHeight="1">
      <c r="B92" s="316"/>
      <c r="C92" s="291" t="s">
        <v>885</v>
      </c>
      <c r="D92" s="291"/>
      <c r="E92" s="291"/>
      <c r="F92" s="314" t="s">
        <v>863</v>
      </c>
      <c r="G92" s="315"/>
      <c r="H92" s="291" t="s">
        <v>886</v>
      </c>
      <c r="I92" s="291" t="s">
        <v>859</v>
      </c>
      <c r="J92" s="291">
        <v>255</v>
      </c>
      <c r="K92" s="305"/>
    </row>
    <row r="93" s="1" customFormat="1" ht="15" customHeight="1">
      <c r="B93" s="316"/>
      <c r="C93" s="291" t="s">
        <v>887</v>
      </c>
      <c r="D93" s="291"/>
      <c r="E93" s="291"/>
      <c r="F93" s="314" t="s">
        <v>857</v>
      </c>
      <c r="G93" s="315"/>
      <c r="H93" s="291" t="s">
        <v>888</v>
      </c>
      <c r="I93" s="291" t="s">
        <v>889</v>
      </c>
      <c r="J93" s="291"/>
      <c r="K93" s="305"/>
    </row>
    <row r="94" s="1" customFormat="1" ht="15" customHeight="1">
      <c r="B94" s="316"/>
      <c r="C94" s="291" t="s">
        <v>890</v>
      </c>
      <c r="D94" s="291"/>
      <c r="E94" s="291"/>
      <c r="F94" s="314" t="s">
        <v>857</v>
      </c>
      <c r="G94" s="315"/>
      <c r="H94" s="291" t="s">
        <v>891</v>
      </c>
      <c r="I94" s="291" t="s">
        <v>892</v>
      </c>
      <c r="J94" s="291"/>
      <c r="K94" s="305"/>
    </row>
    <row r="95" s="1" customFormat="1" ht="15" customHeight="1">
      <c r="B95" s="316"/>
      <c r="C95" s="291" t="s">
        <v>893</v>
      </c>
      <c r="D95" s="291"/>
      <c r="E95" s="291"/>
      <c r="F95" s="314" t="s">
        <v>857</v>
      </c>
      <c r="G95" s="315"/>
      <c r="H95" s="291" t="s">
        <v>893</v>
      </c>
      <c r="I95" s="291" t="s">
        <v>892</v>
      </c>
      <c r="J95" s="291"/>
      <c r="K95" s="305"/>
    </row>
    <row r="96" s="1" customFormat="1" ht="15" customHeight="1">
      <c r="B96" s="316"/>
      <c r="C96" s="291" t="s">
        <v>35</v>
      </c>
      <c r="D96" s="291"/>
      <c r="E96" s="291"/>
      <c r="F96" s="314" t="s">
        <v>857</v>
      </c>
      <c r="G96" s="315"/>
      <c r="H96" s="291" t="s">
        <v>894</v>
      </c>
      <c r="I96" s="291" t="s">
        <v>892</v>
      </c>
      <c r="J96" s="291"/>
      <c r="K96" s="305"/>
    </row>
    <row r="97" s="1" customFormat="1" ht="15" customHeight="1">
      <c r="B97" s="316"/>
      <c r="C97" s="291" t="s">
        <v>45</v>
      </c>
      <c r="D97" s="291"/>
      <c r="E97" s="291"/>
      <c r="F97" s="314" t="s">
        <v>857</v>
      </c>
      <c r="G97" s="315"/>
      <c r="H97" s="291" t="s">
        <v>895</v>
      </c>
      <c r="I97" s="291" t="s">
        <v>892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896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851</v>
      </c>
      <c r="D103" s="306"/>
      <c r="E103" s="306"/>
      <c r="F103" s="306" t="s">
        <v>852</v>
      </c>
      <c r="G103" s="307"/>
      <c r="H103" s="306" t="s">
        <v>51</v>
      </c>
      <c r="I103" s="306" t="s">
        <v>54</v>
      </c>
      <c r="J103" s="306" t="s">
        <v>853</v>
      </c>
      <c r="K103" s="305"/>
    </row>
    <row r="104" s="1" customFormat="1" ht="17.25" customHeight="1">
      <c r="B104" s="303"/>
      <c r="C104" s="308" t="s">
        <v>854</v>
      </c>
      <c r="D104" s="308"/>
      <c r="E104" s="308"/>
      <c r="F104" s="309" t="s">
        <v>855</v>
      </c>
      <c r="G104" s="310"/>
      <c r="H104" s="308"/>
      <c r="I104" s="308"/>
      <c r="J104" s="308" t="s">
        <v>856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50</v>
      </c>
      <c r="D106" s="313"/>
      <c r="E106" s="313"/>
      <c r="F106" s="314" t="s">
        <v>857</v>
      </c>
      <c r="G106" s="291"/>
      <c r="H106" s="291" t="s">
        <v>897</v>
      </c>
      <c r="I106" s="291" t="s">
        <v>859</v>
      </c>
      <c r="J106" s="291">
        <v>20</v>
      </c>
      <c r="K106" s="305"/>
    </row>
    <row r="107" s="1" customFormat="1" ht="15" customHeight="1">
      <c r="B107" s="303"/>
      <c r="C107" s="291" t="s">
        <v>860</v>
      </c>
      <c r="D107" s="291"/>
      <c r="E107" s="291"/>
      <c r="F107" s="314" t="s">
        <v>857</v>
      </c>
      <c r="G107" s="291"/>
      <c r="H107" s="291" t="s">
        <v>897</v>
      </c>
      <c r="I107" s="291" t="s">
        <v>859</v>
      </c>
      <c r="J107" s="291">
        <v>120</v>
      </c>
      <c r="K107" s="305"/>
    </row>
    <row r="108" s="1" customFormat="1" ht="15" customHeight="1">
      <c r="B108" s="316"/>
      <c r="C108" s="291" t="s">
        <v>862</v>
      </c>
      <c r="D108" s="291"/>
      <c r="E108" s="291"/>
      <c r="F108" s="314" t="s">
        <v>863</v>
      </c>
      <c r="G108" s="291"/>
      <c r="H108" s="291" t="s">
        <v>897</v>
      </c>
      <c r="I108" s="291" t="s">
        <v>859</v>
      </c>
      <c r="J108" s="291">
        <v>50</v>
      </c>
      <c r="K108" s="305"/>
    </row>
    <row r="109" s="1" customFormat="1" ht="15" customHeight="1">
      <c r="B109" s="316"/>
      <c r="C109" s="291" t="s">
        <v>865</v>
      </c>
      <c r="D109" s="291"/>
      <c r="E109" s="291"/>
      <c r="F109" s="314" t="s">
        <v>857</v>
      </c>
      <c r="G109" s="291"/>
      <c r="H109" s="291" t="s">
        <v>897</v>
      </c>
      <c r="I109" s="291" t="s">
        <v>867</v>
      </c>
      <c r="J109" s="291"/>
      <c r="K109" s="305"/>
    </row>
    <row r="110" s="1" customFormat="1" ht="15" customHeight="1">
      <c r="B110" s="316"/>
      <c r="C110" s="291" t="s">
        <v>876</v>
      </c>
      <c r="D110" s="291"/>
      <c r="E110" s="291"/>
      <c r="F110" s="314" t="s">
        <v>863</v>
      </c>
      <c r="G110" s="291"/>
      <c r="H110" s="291" t="s">
        <v>897</v>
      </c>
      <c r="I110" s="291" t="s">
        <v>859</v>
      </c>
      <c r="J110" s="291">
        <v>50</v>
      </c>
      <c r="K110" s="305"/>
    </row>
    <row r="111" s="1" customFormat="1" ht="15" customHeight="1">
      <c r="B111" s="316"/>
      <c r="C111" s="291" t="s">
        <v>884</v>
      </c>
      <c r="D111" s="291"/>
      <c r="E111" s="291"/>
      <c r="F111" s="314" t="s">
        <v>863</v>
      </c>
      <c r="G111" s="291"/>
      <c r="H111" s="291" t="s">
        <v>897</v>
      </c>
      <c r="I111" s="291" t="s">
        <v>859</v>
      </c>
      <c r="J111" s="291">
        <v>50</v>
      </c>
      <c r="K111" s="305"/>
    </row>
    <row r="112" s="1" customFormat="1" ht="15" customHeight="1">
      <c r="B112" s="316"/>
      <c r="C112" s="291" t="s">
        <v>882</v>
      </c>
      <c r="D112" s="291"/>
      <c r="E112" s="291"/>
      <c r="F112" s="314" t="s">
        <v>863</v>
      </c>
      <c r="G112" s="291"/>
      <c r="H112" s="291" t="s">
        <v>897</v>
      </c>
      <c r="I112" s="291" t="s">
        <v>859</v>
      </c>
      <c r="J112" s="291">
        <v>50</v>
      </c>
      <c r="K112" s="305"/>
    </row>
    <row r="113" s="1" customFormat="1" ht="15" customHeight="1">
      <c r="B113" s="316"/>
      <c r="C113" s="291" t="s">
        <v>50</v>
      </c>
      <c r="D113" s="291"/>
      <c r="E113" s="291"/>
      <c r="F113" s="314" t="s">
        <v>857</v>
      </c>
      <c r="G113" s="291"/>
      <c r="H113" s="291" t="s">
        <v>898</v>
      </c>
      <c r="I113" s="291" t="s">
        <v>859</v>
      </c>
      <c r="J113" s="291">
        <v>20</v>
      </c>
      <c r="K113" s="305"/>
    </row>
    <row r="114" s="1" customFormat="1" ht="15" customHeight="1">
      <c r="B114" s="316"/>
      <c r="C114" s="291" t="s">
        <v>899</v>
      </c>
      <c r="D114" s="291"/>
      <c r="E114" s="291"/>
      <c r="F114" s="314" t="s">
        <v>857</v>
      </c>
      <c r="G114" s="291"/>
      <c r="H114" s="291" t="s">
        <v>900</v>
      </c>
      <c r="I114" s="291" t="s">
        <v>859</v>
      </c>
      <c r="J114" s="291">
        <v>120</v>
      </c>
      <c r="K114" s="305"/>
    </row>
    <row r="115" s="1" customFormat="1" ht="15" customHeight="1">
      <c r="B115" s="316"/>
      <c r="C115" s="291" t="s">
        <v>35</v>
      </c>
      <c r="D115" s="291"/>
      <c r="E115" s="291"/>
      <c r="F115" s="314" t="s">
        <v>857</v>
      </c>
      <c r="G115" s="291"/>
      <c r="H115" s="291" t="s">
        <v>901</v>
      </c>
      <c r="I115" s="291" t="s">
        <v>892</v>
      </c>
      <c r="J115" s="291"/>
      <c r="K115" s="305"/>
    </row>
    <row r="116" s="1" customFormat="1" ht="15" customHeight="1">
      <c r="B116" s="316"/>
      <c r="C116" s="291" t="s">
        <v>45</v>
      </c>
      <c r="D116" s="291"/>
      <c r="E116" s="291"/>
      <c r="F116" s="314" t="s">
        <v>857</v>
      </c>
      <c r="G116" s="291"/>
      <c r="H116" s="291" t="s">
        <v>902</v>
      </c>
      <c r="I116" s="291" t="s">
        <v>892</v>
      </c>
      <c r="J116" s="291"/>
      <c r="K116" s="305"/>
    </row>
    <row r="117" s="1" customFormat="1" ht="15" customHeight="1">
      <c r="B117" s="316"/>
      <c r="C117" s="291" t="s">
        <v>54</v>
      </c>
      <c r="D117" s="291"/>
      <c r="E117" s="291"/>
      <c r="F117" s="314" t="s">
        <v>857</v>
      </c>
      <c r="G117" s="291"/>
      <c r="H117" s="291" t="s">
        <v>903</v>
      </c>
      <c r="I117" s="291" t="s">
        <v>904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905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851</v>
      </c>
      <c r="D123" s="306"/>
      <c r="E123" s="306"/>
      <c r="F123" s="306" t="s">
        <v>852</v>
      </c>
      <c r="G123" s="307"/>
      <c r="H123" s="306" t="s">
        <v>51</v>
      </c>
      <c r="I123" s="306" t="s">
        <v>54</v>
      </c>
      <c r="J123" s="306" t="s">
        <v>853</v>
      </c>
      <c r="K123" s="335"/>
    </row>
    <row r="124" s="1" customFormat="1" ht="17.25" customHeight="1">
      <c r="B124" s="334"/>
      <c r="C124" s="308" t="s">
        <v>854</v>
      </c>
      <c r="D124" s="308"/>
      <c r="E124" s="308"/>
      <c r="F124" s="309" t="s">
        <v>855</v>
      </c>
      <c r="G124" s="310"/>
      <c r="H124" s="308"/>
      <c r="I124" s="308"/>
      <c r="J124" s="308" t="s">
        <v>856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860</v>
      </c>
      <c r="D126" s="313"/>
      <c r="E126" s="313"/>
      <c r="F126" s="314" t="s">
        <v>857</v>
      </c>
      <c r="G126" s="291"/>
      <c r="H126" s="291" t="s">
        <v>897</v>
      </c>
      <c r="I126" s="291" t="s">
        <v>859</v>
      </c>
      <c r="J126" s="291">
        <v>120</v>
      </c>
      <c r="K126" s="339"/>
    </row>
    <row r="127" s="1" customFormat="1" ht="15" customHeight="1">
      <c r="B127" s="336"/>
      <c r="C127" s="291" t="s">
        <v>906</v>
      </c>
      <c r="D127" s="291"/>
      <c r="E127" s="291"/>
      <c r="F127" s="314" t="s">
        <v>857</v>
      </c>
      <c r="G127" s="291"/>
      <c r="H127" s="291" t="s">
        <v>907</v>
      </c>
      <c r="I127" s="291" t="s">
        <v>859</v>
      </c>
      <c r="J127" s="291" t="s">
        <v>908</v>
      </c>
      <c r="K127" s="339"/>
    </row>
    <row r="128" s="1" customFormat="1" ht="15" customHeight="1">
      <c r="B128" s="336"/>
      <c r="C128" s="291" t="s">
        <v>805</v>
      </c>
      <c r="D128" s="291"/>
      <c r="E128" s="291"/>
      <c r="F128" s="314" t="s">
        <v>857</v>
      </c>
      <c r="G128" s="291"/>
      <c r="H128" s="291" t="s">
        <v>909</v>
      </c>
      <c r="I128" s="291" t="s">
        <v>859</v>
      </c>
      <c r="J128" s="291" t="s">
        <v>908</v>
      </c>
      <c r="K128" s="339"/>
    </row>
    <row r="129" s="1" customFormat="1" ht="15" customHeight="1">
      <c r="B129" s="336"/>
      <c r="C129" s="291" t="s">
        <v>868</v>
      </c>
      <c r="D129" s="291"/>
      <c r="E129" s="291"/>
      <c r="F129" s="314" t="s">
        <v>863</v>
      </c>
      <c r="G129" s="291"/>
      <c r="H129" s="291" t="s">
        <v>869</v>
      </c>
      <c r="I129" s="291" t="s">
        <v>859</v>
      </c>
      <c r="J129" s="291">
        <v>15</v>
      </c>
      <c r="K129" s="339"/>
    </row>
    <row r="130" s="1" customFormat="1" ht="15" customHeight="1">
      <c r="B130" s="336"/>
      <c r="C130" s="317" t="s">
        <v>870</v>
      </c>
      <c r="D130" s="317"/>
      <c r="E130" s="317"/>
      <c r="F130" s="318" t="s">
        <v>863</v>
      </c>
      <c r="G130" s="317"/>
      <c r="H130" s="317" t="s">
        <v>871</v>
      </c>
      <c r="I130" s="317" t="s">
        <v>859</v>
      </c>
      <c r="J130" s="317">
        <v>15</v>
      </c>
      <c r="K130" s="339"/>
    </row>
    <row r="131" s="1" customFormat="1" ht="15" customHeight="1">
      <c r="B131" s="336"/>
      <c r="C131" s="317" t="s">
        <v>872</v>
      </c>
      <c r="D131" s="317"/>
      <c r="E131" s="317"/>
      <c r="F131" s="318" t="s">
        <v>863</v>
      </c>
      <c r="G131" s="317"/>
      <c r="H131" s="317" t="s">
        <v>873</v>
      </c>
      <c r="I131" s="317" t="s">
        <v>859</v>
      </c>
      <c r="J131" s="317">
        <v>20</v>
      </c>
      <c r="K131" s="339"/>
    </row>
    <row r="132" s="1" customFormat="1" ht="15" customHeight="1">
      <c r="B132" s="336"/>
      <c r="C132" s="317" t="s">
        <v>874</v>
      </c>
      <c r="D132" s="317"/>
      <c r="E132" s="317"/>
      <c r="F132" s="318" t="s">
        <v>863</v>
      </c>
      <c r="G132" s="317"/>
      <c r="H132" s="317" t="s">
        <v>875</v>
      </c>
      <c r="I132" s="317" t="s">
        <v>859</v>
      </c>
      <c r="J132" s="317">
        <v>20</v>
      </c>
      <c r="K132" s="339"/>
    </row>
    <row r="133" s="1" customFormat="1" ht="15" customHeight="1">
      <c r="B133" s="336"/>
      <c r="C133" s="291" t="s">
        <v>862</v>
      </c>
      <c r="D133" s="291"/>
      <c r="E133" s="291"/>
      <c r="F133" s="314" t="s">
        <v>863</v>
      </c>
      <c r="G133" s="291"/>
      <c r="H133" s="291" t="s">
        <v>897</v>
      </c>
      <c r="I133" s="291" t="s">
        <v>859</v>
      </c>
      <c r="J133" s="291">
        <v>50</v>
      </c>
      <c r="K133" s="339"/>
    </row>
    <row r="134" s="1" customFormat="1" ht="15" customHeight="1">
      <c r="B134" s="336"/>
      <c r="C134" s="291" t="s">
        <v>876</v>
      </c>
      <c r="D134" s="291"/>
      <c r="E134" s="291"/>
      <c r="F134" s="314" t="s">
        <v>863</v>
      </c>
      <c r="G134" s="291"/>
      <c r="H134" s="291" t="s">
        <v>897</v>
      </c>
      <c r="I134" s="291" t="s">
        <v>859</v>
      </c>
      <c r="J134" s="291">
        <v>50</v>
      </c>
      <c r="K134" s="339"/>
    </row>
    <row r="135" s="1" customFormat="1" ht="15" customHeight="1">
      <c r="B135" s="336"/>
      <c r="C135" s="291" t="s">
        <v>882</v>
      </c>
      <c r="D135" s="291"/>
      <c r="E135" s="291"/>
      <c r="F135" s="314" t="s">
        <v>863</v>
      </c>
      <c r="G135" s="291"/>
      <c r="H135" s="291" t="s">
        <v>897</v>
      </c>
      <c r="I135" s="291" t="s">
        <v>859</v>
      </c>
      <c r="J135" s="291">
        <v>50</v>
      </c>
      <c r="K135" s="339"/>
    </row>
    <row r="136" s="1" customFormat="1" ht="15" customHeight="1">
      <c r="B136" s="336"/>
      <c r="C136" s="291" t="s">
        <v>884</v>
      </c>
      <c r="D136" s="291"/>
      <c r="E136" s="291"/>
      <c r="F136" s="314" t="s">
        <v>863</v>
      </c>
      <c r="G136" s="291"/>
      <c r="H136" s="291" t="s">
        <v>897</v>
      </c>
      <c r="I136" s="291" t="s">
        <v>859</v>
      </c>
      <c r="J136" s="291">
        <v>50</v>
      </c>
      <c r="K136" s="339"/>
    </row>
    <row r="137" s="1" customFormat="1" ht="15" customHeight="1">
      <c r="B137" s="336"/>
      <c r="C137" s="291" t="s">
        <v>885</v>
      </c>
      <c r="D137" s="291"/>
      <c r="E137" s="291"/>
      <c r="F137" s="314" t="s">
        <v>863</v>
      </c>
      <c r="G137" s="291"/>
      <c r="H137" s="291" t="s">
        <v>910</v>
      </c>
      <c r="I137" s="291" t="s">
        <v>859</v>
      </c>
      <c r="J137" s="291">
        <v>255</v>
      </c>
      <c r="K137" s="339"/>
    </row>
    <row r="138" s="1" customFormat="1" ht="15" customHeight="1">
      <c r="B138" s="336"/>
      <c r="C138" s="291" t="s">
        <v>887</v>
      </c>
      <c r="D138" s="291"/>
      <c r="E138" s="291"/>
      <c r="F138" s="314" t="s">
        <v>857</v>
      </c>
      <c r="G138" s="291"/>
      <c r="H138" s="291" t="s">
        <v>911</v>
      </c>
      <c r="I138" s="291" t="s">
        <v>889</v>
      </c>
      <c r="J138" s="291"/>
      <c r="K138" s="339"/>
    </row>
    <row r="139" s="1" customFormat="1" ht="15" customHeight="1">
      <c r="B139" s="336"/>
      <c r="C139" s="291" t="s">
        <v>890</v>
      </c>
      <c r="D139" s="291"/>
      <c r="E139" s="291"/>
      <c r="F139" s="314" t="s">
        <v>857</v>
      </c>
      <c r="G139" s="291"/>
      <c r="H139" s="291" t="s">
        <v>912</v>
      </c>
      <c r="I139" s="291" t="s">
        <v>892</v>
      </c>
      <c r="J139" s="291"/>
      <c r="K139" s="339"/>
    </row>
    <row r="140" s="1" customFormat="1" ht="15" customHeight="1">
      <c r="B140" s="336"/>
      <c r="C140" s="291" t="s">
        <v>893</v>
      </c>
      <c r="D140" s="291"/>
      <c r="E140" s="291"/>
      <c r="F140" s="314" t="s">
        <v>857</v>
      </c>
      <c r="G140" s="291"/>
      <c r="H140" s="291" t="s">
        <v>893</v>
      </c>
      <c r="I140" s="291" t="s">
        <v>892</v>
      </c>
      <c r="J140" s="291"/>
      <c r="K140" s="339"/>
    </row>
    <row r="141" s="1" customFormat="1" ht="15" customHeight="1">
      <c r="B141" s="336"/>
      <c r="C141" s="291" t="s">
        <v>35</v>
      </c>
      <c r="D141" s="291"/>
      <c r="E141" s="291"/>
      <c r="F141" s="314" t="s">
        <v>857</v>
      </c>
      <c r="G141" s="291"/>
      <c r="H141" s="291" t="s">
        <v>913</v>
      </c>
      <c r="I141" s="291" t="s">
        <v>892</v>
      </c>
      <c r="J141" s="291"/>
      <c r="K141" s="339"/>
    </row>
    <row r="142" s="1" customFormat="1" ht="15" customHeight="1">
      <c r="B142" s="336"/>
      <c r="C142" s="291" t="s">
        <v>914</v>
      </c>
      <c r="D142" s="291"/>
      <c r="E142" s="291"/>
      <c r="F142" s="314" t="s">
        <v>857</v>
      </c>
      <c r="G142" s="291"/>
      <c r="H142" s="291" t="s">
        <v>915</v>
      </c>
      <c r="I142" s="291" t="s">
        <v>892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916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851</v>
      </c>
      <c r="D148" s="306"/>
      <c r="E148" s="306"/>
      <c r="F148" s="306" t="s">
        <v>852</v>
      </c>
      <c r="G148" s="307"/>
      <c r="H148" s="306" t="s">
        <v>51</v>
      </c>
      <c r="I148" s="306" t="s">
        <v>54</v>
      </c>
      <c r="J148" s="306" t="s">
        <v>853</v>
      </c>
      <c r="K148" s="305"/>
    </row>
    <row r="149" s="1" customFormat="1" ht="17.25" customHeight="1">
      <c r="B149" s="303"/>
      <c r="C149" s="308" t="s">
        <v>854</v>
      </c>
      <c r="D149" s="308"/>
      <c r="E149" s="308"/>
      <c r="F149" s="309" t="s">
        <v>855</v>
      </c>
      <c r="G149" s="310"/>
      <c r="H149" s="308"/>
      <c r="I149" s="308"/>
      <c r="J149" s="308" t="s">
        <v>856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860</v>
      </c>
      <c r="D151" s="291"/>
      <c r="E151" s="291"/>
      <c r="F151" s="344" t="s">
        <v>857</v>
      </c>
      <c r="G151" s="291"/>
      <c r="H151" s="343" t="s">
        <v>897</v>
      </c>
      <c r="I151" s="343" t="s">
        <v>859</v>
      </c>
      <c r="J151" s="343">
        <v>120</v>
      </c>
      <c r="K151" s="339"/>
    </row>
    <row r="152" s="1" customFormat="1" ht="15" customHeight="1">
      <c r="B152" s="316"/>
      <c r="C152" s="343" t="s">
        <v>906</v>
      </c>
      <c r="D152" s="291"/>
      <c r="E152" s="291"/>
      <c r="F152" s="344" t="s">
        <v>857</v>
      </c>
      <c r="G152" s="291"/>
      <c r="H152" s="343" t="s">
        <v>917</v>
      </c>
      <c r="I152" s="343" t="s">
        <v>859</v>
      </c>
      <c r="J152" s="343" t="s">
        <v>908</v>
      </c>
      <c r="K152" s="339"/>
    </row>
    <row r="153" s="1" customFormat="1" ht="15" customHeight="1">
      <c r="B153" s="316"/>
      <c r="C153" s="343" t="s">
        <v>805</v>
      </c>
      <c r="D153" s="291"/>
      <c r="E153" s="291"/>
      <c r="F153" s="344" t="s">
        <v>857</v>
      </c>
      <c r="G153" s="291"/>
      <c r="H153" s="343" t="s">
        <v>918</v>
      </c>
      <c r="I153" s="343" t="s">
        <v>859</v>
      </c>
      <c r="J153" s="343" t="s">
        <v>908</v>
      </c>
      <c r="K153" s="339"/>
    </row>
    <row r="154" s="1" customFormat="1" ht="15" customHeight="1">
      <c r="B154" s="316"/>
      <c r="C154" s="343" t="s">
        <v>862</v>
      </c>
      <c r="D154" s="291"/>
      <c r="E154" s="291"/>
      <c r="F154" s="344" t="s">
        <v>863</v>
      </c>
      <c r="G154" s="291"/>
      <c r="H154" s="343" t="s">
        <v>897</v>
      </c>
      <c r="I154" s="343" t="s">
        <v>859</v>
      </c>
      <c r="J154" s="343">
        <v>50</v>
      </c>
      <c r="K154" s="339"/>
    </row>
    <row r="155" s="1" customFormat="1" ht="15" customHeight="1">
      <c r="B155" s="316"/>
      <c r="C155" s="343" t="s">
        <v>865</v>
      </c>
      <c r="D155" s="291"/>
      <c r="E155" s="291"/>
      <c r="F155" s="344" t="s">
        <v>857</v>
      </c>
      <c r="G155" s="291"/>
      <c r="H155" s="343" t="s">
        <v>897</v>
      </c>
      <c r="I155" s="343" t="s">
        <v>867</v>
      </c>
      <c r="J155" s="343"/>
      <c r="K155" s="339"/>
    </row>
    <row r="156" s="1" customFormat="1" ht="15" customHeight="1">
      <c r="B156" s="316"/>
      <c r="C156" s="343" t="s">
        <v>876</v>
      </c>
      <c r="D156" s="291"/>
      <c r="E156" s="291"/>
      <c r="F156" s="344" t="s">
        <v>863</v>
      </c>
      <c r="G156" s="291"/>
      <c r="H156" s="343" t="s">
        <v>897</v>
      </c>
      <c r="I156" s="343" t="s">
        <v>859</v>
      </c>
      <c r="J156" s="343">
        <v>50</v>
      </c>
      <c r="K156" s="339"/>
    </row>
    <row r="157" s="1" customFormat="1" ht="15" customHeight="1">
      <c r="B157" s="316"/>
      <c r="C157" s="343" t="s">
        <v>884</v>
      </c>
      <c r="D157" s="291"/>
      <c r="E157" s="291"/>
      <c r="F157" s="344" t="s">
        <v>863</v>
      </c>
      <c r="G157" s="291"/>
      <c r="H157" s="343" t="s">
        <v>897</v>
      </c>
      <c r="I157" s="343" t="s">
        <v>859</v>
      </c>
      <c r="J157" s="343">
        <v>50</v>
      </c>
      <c r="K157" s="339"/>
    </row>
    <row r="158" s="1" customFormat="1" ht="15" customHeight="1">
      <c r="B158" s="316"/>
      <c r="C158" s="343" t="s">
        <v>882</v>
      </c>
      <c r="D158" s="291"/>
      <c r="E158" s="291"/>
      <c r="F158" s="344" t="s">
        <v>863</v>
      </c>
      <c r="G158" s="291"/>
      <c r="H158" s="343" t="s">
        <v>897</v>
      </c>
      <c r="I158" s="343" t="s">
        <v>859</v>
      </c>
      <c r="J158" s="343">
        <v>50</v>
      </c>
      <c r="K158" s="339"/>
    </row>
    <row r="159" s="1" customFormat="1" ht="15" customHeight="1">
      <c r="B159" s="316"/>
      <c r="C159" s="343" t="s">
        <v>92</v>
      </c>
      <c r="D159" s="291"/>
      <c r="E159" s="291"/>
      <c r="F159" s="344" t="s">
        <v>857</v>
      </c>
      <c r="G159" s="291"/>
      <c r="H159" s="343" t="s">
        <v>919</v>
      </c>
      <c r="I159" s="343" t="s">
        <v>859</v>
      </c>
      <c r="J159" s="343" t="s">
        <v>920</v>
      </c>
      <c r="K159" s="339"/>
    </row>
    <row r="160" s="1" customFormat="1" ht="15" customHeight="1">
      <c r="B160" s="316"/>
      <c r="C160" s="343" t="s">
        <v>921</v>
      </c>
      <c r="D160" s="291"/>
      <c r="E160" s="291"/>
      <c r="F160" s="344" t="s">
        <v>857</v>
      </c>
      <c r="G160" s="291"/>
      <c r="H160" s="343" t="s">
        <v>922</v>
      </c>
      <c r="I160" s="343" t="s">
        <v>892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923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851</v>
      </c>
      <c r="D166" s="306"/>
      <c r="E166" s="306"/>
      <c r="F166" s="306" t="s">
        <v>852</v>
      </c>
      <c r="G166" s="348"/>
      <c r="H166" s="349" t="s">
        <v>51</v>
      </c>
      <c r="I166" s="349" t="s">
        <v>54</v>
      </c>
      <c r="J166" s="306" t="s">
        <v>853</v>
      </c>
      <c r="K166" s="283"/>
    </row>
    <row r="167" s="1" customFormat="1" ht="17.25" customHeight="1">
      <c r="B167" s="284"/>
      <c r="C167" s="308" t="s">
        <v>854</v>
      </c>
      <c r="D167" s="308"/>
      <c r="E167" s="308"/>
      <c r="F167" s="309" t="s">
        <v>855</v>
      </c>
      <c r="G167" s="350"/>
      <c r="H167" s="351"/>
      <c r="I167" s="351"/>
      <c r="J167" s="308" t="s">
        <v>856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860</v>
      </c>
      <c r="D169" s="291"/>
      <c r="E169" s="291"/>
      <c r="F169" s="314" t="s">
        <v>857</v>
      </c>
      <c r="G169" s="291"/>
      <c r="H169" s="291" t="s">
        <v>897</v>
      </c>
      <c r="I169" s="291" t="s">
        <v>859</v>
      </c>
      <c r="J169" s="291">
        <v>120</v>
      </c>
      <c r="K169" s="339"/>
    </row>
    <row r="170" s="1" customFormat="1" ht="15" customHeight="1">
      <c r="B170" s="316"/>
      <c r="C170" s="291" t="s">
        <v>906</v>
      </c>
      <c r="D170" s="291"/>
      <c r="E170" s="291"/>
      <c r="F170" s="314" t="s">
        <v>857</v>
      </c>
      <c r="G170" s="291"/>
      <c r="H170" s="291" t="s">
        <v>907</v>
      </c>
      <c r="I170" s="291" t="s">
        <v>859</v>
      </c>
      <c r="J170" s="291" t="s">
        <v>908</v>
      </c>
      <c r="K170" s="339"/>
    </row>
    <row r="171" s="1" customFormat="1" ht="15" customHeight="1">
      <c r="B171" s="316"/>
      <c r="C171" s="291" t="s">
        <v>805</v>
      </c>
      <c r="D171" s="291"/>
      <c r="E171" s="291"/>
      <c r="F171" s="314" t="s">
        <v>857</v>
      </c>
      <c r="G171" s="291"/>
      <c r="H171" s="291" t="s">
        <v>924</v>
      </c>
      <c r="I171" s="291" t="s">
        <v>859</v>
      </c>
      <c r="J171" s="291" t="s">
        <v>908</v>
      </c>
      <c r="K171" s="339"/>
    </row>
    <row r="172" s="1" customFormat="1" ht="15" customHeight="1">
      <c r="B172" s="316"/>
      <c r="C172" s="291" t="s">
        <v>862</v>
      </c>
      <c r="D172" s="291"/>
      <c r="E172" s="291"/>
      <c r="F172" s="314" t="s">
        <v>863</v>
      </c>
      <c r="G172" s="291"/>
      <c r="H172" s="291" t="s">
        <v>924</v>
      </c>
      <c r="I172" s="291" t="s">
        <v>859</v>
      </c>
      <c r="J172" s="291">
        <v>50</v>
      </c>
      <c r="K172" s="339"/>
    </row>
    <row r="173" s="1" customFormat="1" ht="15" customHeight="1">
      <c r="B173" s="316"/>
      <c r="C173" s="291" t="s">
        <v>865</v>
      </c>
      <c r="D173" s="291"/>
      <c r="E173" s="291"/>
      <c r="F173" s="314" t="s">
        <v>857</v>
      </c>
      <c r="G173" s="291"/>
      <c r="H173" s="291" t="s">
        <v>924</v>
      </c>
      <c r="I173" s="291" t="s">
        <v>867</v>
      </c>
      <c r="J173" s="291"/>
      <c r="K173" s="339"/>
    </row>
    <row r="174" s="1" customFormat="1" ht="15" customHeight="1">
      <c r="B174" s="316"/>
      <c r="C174" s="291" t="s">
        <v>876</v>
      </c>
      <c r="D174" s="291"/>
      <c r="E174" s="291"/>
      <c r="F174" s="314" t="s">
        <v>863</v>
      </c>
      <c r="G174" s="291"/>
      <c r="H174" s="291" t="s">
        <v>924</v>
      </c>
      <c r="I174" s="291" t="s">
        <v>859</v>
      </c>
      <c r="J174" s="291">
        <v>50</v>
      </c>
      <c r="K174" s="339"/>
    </row>
    <row r="175" s="1" customFormat="1" ht="15" customHeight="1">
      <c r="B175" s="316"/>
      <c r="C175" s="291" t="s">
        <v>884</v>
      </c>
      <c r="D175" s="291"/>
      <c r="E175" s="291"/>
      <c r="F175" s="314" t="s">
        <v>863</v>
      </c>
      <c r="G175" s="291"/>
      <c r="H175" s="291" t="s">
        <v>924</v>
      </c>
      <c r="I175" s="291" t="s">
        <v>859</v>
      </c>
      <c r="J175" s="291">
        <v>50</v>
      </c>
      <c r="K175" s="339"/>
    </row>
    <row r="176" s="1" customFormat="1" ht="15" customHeight="1">
      <c r="B176" s="316"/>
      <c r="C176" s="291" t="s">
        <v>882</v>
      </c>
      <c r="D176" s="291"/>
      <c r="E176" s="291"/>
      <c r="F176" s="314" t="s">
        <v>863</v>
      </c>
      <c r="G176" s="291"/>
      <c r="H176" s="291" t="s">
        <v>924</v>
      </c>
      <c r="I176" s="291" t="s">
        <v>859</v>
      </c>
      <c r="J176" s="291">
        <v>50</v>
      </c>
      <c r="K176" s="339"/>
    </row>
    <row r="177" s="1" customFormat="1" ht="15" customHeight="1">
      <c r="B177" s="316"/>
      <c r="C177" s="291" t="s">
        <v>107</v>
      </c>
      <c r="D177" s="291"/>
      <c r="E177" s="291"/>
      <c r="F177" s="314" t="s">
        <v>857</v>
      </c>
      <c r="G177" s="291"/>
      <c r="H177" s="291" t="s">
        <v>925</v>
      </c>
      <c r="I177" s="291" t="s">
        <v>926</v>
      </c>
      <c r="J177" s="291"/>
      <c r="K177" s="339"/>
    </row>
    <row r="178" s="1" customFormat="1" ht="15" customHeight="1">
      <c r="B178" s="316"/>
      <c r="C178" s="291" t="s">
        <v>54</v>
      </c>
      <c r="D178" s="291"/>
      <c r="E178" s="291"/>
      <c r="F178" s="314" t="s">
        <v>857</v>
      </c>
      <c r="G178" s="291"/>
      <c r="H178" s="291" t="s">
        <v>927</v>
      </c>
      <c r="I178" s="291" t="s">
        <v>928</v>
      </c>
      <c r="J178" s="291">
        <v>1</v>
      </c>
      <c r="K178" s="339"/>
    </row>
    <row r="179" s="1" customFormat="1" ht="15" customHeight="1">
      <c r="B179" s="316"/>
      <c r="C179" s="291" t="s">
        <v>50</v>
      </c>
      <c r="D179" s="291"/>
      <c r="E179" s="291"/>
      <c r="F179" s="314" t="s">
        <v>857</v>
      </c>
      <c r="G179" s="291"/>
      <c r="H179" s="291" t="s">
        <v>929</v>
      </c>
      <c r="I179" s="291" t="s">
        <v>859</v>
      </c>
      <c r="J179" s="291">
        <v>20</v>
      </c>
      <c r="K179" s="339"/>
    </row>
    <row r="180" s="1" customFormat="1" ht="15" customHeight="1">
      <c r="B180" s="316"/>
      <c r="C180" s="291" t="s">
        <v>51</v>
      </c>
      <c r="D180" s="291"/>
      <c r="E180" s="291"/>
      <c r="F180" s="314" t="s">
        <v>857</v>
      </c>
      <c r="G180" s="291"/>
      <c r="H180" s="291" t="s">
        <v>930</v>
      </c>
      <c r="I180" s="291" t="s">
        <v>859</v>
      </c>
      <c r="J180" s="291">
        <v>255</v>
      </c>
      <c r="K180" s="339"/>
    </row>
    <row r="181" s="1" customFormat="1" ht="15" customHeight="1">
      <c r="B181" s="316"/>
      <c r="C181" s="291" t="s">
        <v>108</v>
      </c>
      <c r="D181" s="291"/>
      <c r="E181" s="291"/>
      <c r="F181" s="314" t="s">
        <v>857</v>
      </c>
      <c r="G181" s="291"/>
      <c r="H181" s="291" t="s">
        <v>821</v>
      </c>
      <c r="I181" s="291" t="s">
        <v>859</v>
      </c>
      <c r="J181" s="291">
        <v>10</v>
      </c>
      <c r="K181" s="339"/>
    </row>
    <row r="182" s="1" customFormat="1" ht="15" customHeight="1">
      <c r="B182" s="316"/>
      <c r="C182" s="291" t="s">
        <v>109</v>
      </c>
      <c r="D182" s="291"/>
      <c r="E182" s="291"/>
      <c r="F182" s="314" t="s">
        <v>857</v>
      </c>
      <c r="G182" s="291"/>
      <c r="H182" s="291" t="s">
        <v>931</v>
      </c>
      <c r="I182" s="291" t="s">
        <v>892</v>
      </c>
      <c r="J182" s="291"/>
      <c r="K182" s="339"/>
    </row>
    <row r="183" s="1" customFormat="1" ht="15" customHeight="1">
      <c r="B183" s="316"/>
      <c r="C183" s="291" t="s">
        <v>932</v>
      </c>
      <c r="D183" s="291"/>
      <c r="E183" s="291"/>
      <c r="F183" s="314" t="s">
        <v>857</v>
      </c>
      <c r="G183" s="291"/>
      <c r="H183" s="291" t="s">
        <v>933</v>
      </c>
      <c r="I183" s="291" t="s">
        <v>892</v>
      </c>
      <c r="J183" s="291"/>
      <c r="K183" s="339"/>
    </row>
    <row r="184" s="1" customFormat="1" ht="15" customHeight="1">
      <c r="B184" s="316"/>
      <c r="C184" s="291" t="s">
        <v>921</v>
      </c>
      <c r="D184" s="291"/>
      <c r="E184" s="291"/>
      <c r="F184" s="314" t="s">
        <v>857</v>
      </c>
      <c r="G184" s="291"/>
      <c r="H184" s="291" t="s">
        <v>934</v>
      </c>
      <c r="I184" s="291" t="s">
        <v>892</v>
      </c>
      <c r="J184" s="291"/>
      <c r="K184" s="339"/>
    </row>
    <row r="185" s="1" customFormat="1" ht="15" customHeight="1">
      <c r="B185" s="316"/>
      <c r="C185" s="291" t="s">
        <v>111</v>
      </c>
      <c r="D185" s="291"/>
      <c r="E185" s="291"/>
      <c r="F185" s="314" t="s">
        <v>863</v>
      </c>
      <c r="G185" s="291"/>
      <c r="H185" s="291" t="s">
        <v>935</v>
      </c>
      <c r="I185" s="291" t="s">
        <v>859</v>
      </c>
      <c r="J185" s="291">
        <v>50</v>
      </c>
      <c r="K185" s="339"/>
    </row>
    <row r="186" s="1" customFormat="1" ht="15" customHeight="1">
      <c r="B186" s="316"/>
      <c r="C186" s="291" t="s">
        <v>936</v>
      </c>
      <c r="D186" s="291"/>
      <c r="E186" s="291"/>
      <c r="F186" s="314" t="s">
        <v>863</v>
      </c>
      <c r="G186" s="291"/>
      <c r="H186" s="291" t="s">
        <v>937</v>
      </c>
      <c r="I186" s="291" t="s">
        <v>938</v>
      </c>
      <c r="J186" s="291"/>
      <c r="K186" s="339"/>
    </row>
    <row r="187" s="1" customFormat="1" ht="15" customHeight="1">
      <c r="B187" s="316"/>
      <c r="C187" s="291" t="s">
        <v>939</v>
      </c>
      <c r="D187" s="291"/>
      <c r="E187" s="291"/>
      <c r="F187" s="314" t="s">
        <v>863</v>
      </c>
      <c r="G187" s="291"/>
      <c r="H187" s="291" t="s">
        <v>940</v>
      </c>
      <c r="I187" s="291" t="s">
        <v>938</v>
      </c>
      <c r="J187" s="291"/>
      <c r="K187" s="339"/>
    </row>
    <row r="188" s="1" customFormat="1" ht="15" customHeight="1">
      <c r="B188" s="316"/>
      <c r="C188" s="291" t="s">
        <v>941</v>
      </c>
      <c r="D188" s="291"/>
      <c r="E188" s="291"/>
      <c r="F188" s="314" t="s">
        <v>863</v>
      </c>
      <c r="G188" s="291"/>
      <c r="H188" s="291" t="s">
        <v>942</v>
      </c>
      <c r="I188" s="291" t="s">
        <v>938</v>
      </c>
      <c r="J188" s="291"/>
      <c r="K188" s="339"/>
    </row>
    <row r="189" s="1" customFormat="1" ht="15" customHeight="1">
      <c r="B189" s="316"/>
      <c r="C189" s="352" t="s">
        <v>943</v>
      </c>
      <c r="D189" s="291"/>
      <c r="E189" s="291"/>
      <c r="F189" s="314" t="s">
        <v>863</v>
      </c>
      <c r="G189" s="291"/>
      <c r="H189" s="291" t="s">
        <v>944</v>
      </c>
      <c r="I189" s="291" t="s">
        <v>945</v>
      </c>
      <c r="J189" s="353" t="s">
        <v>946</v>
      </c>
      <c r="K189" s="339"/>
    </row>
    <row r="190" s="1" customFormat="1" ht="15" customHeight="1">
      <c r="B190" s="316"/>
      <c r="C190" s="352" t="s">
        <v>39</v>
      </c>
      <c r="D190" s="291"/>
      <c r="E190" s="291"/>
      <c r="F190" s="314" t="s">
        <v>857</v>
      </c>
      <c r="G190" s="291"/>
      <c r="H190" s="288" t="s">
        <v>947</v>
      </c>
      <c r="I190" s="291" t="s">
        <v>948</v>
      </c>
      <c r="J190" s="291"/>
      <c r="K190" s="339"/>
    </row>
    <row r="191" s="1" customFormat="1" ht="15" customHeight="1">
      <c r="B191" s="316"/>
      <c r="C191" s="352" t="s">
        <v>949</v>
      </c>
      <c r="D191" s="291"/>
      <c r="E191" s="291"/>
      <c r="F191" s="314" t="s">
        <v>857</v>
      </c>
      <c r="G191" s="291"/>
      <c r="H191" s="291" t="s">
        <v>950</v>
      </c>
      <c r="I191" s="291" t="s">
        <v>892</v>
      </c>
      <c r="J191" s="291"/>
      <c r="K191" s="339"/>
    </row>
    <row r="192" s="1" customFormat="1" ht="15" customHeight="1">
      <c r="B192" s="316"/>
      <c r="C192" s="352" t="s">
        <v>951</v>
      </c>
      <c r="D192" s="291"/>
      <c r="E192" s="291"/>
      <c r="F192" s="314" t="s">
        <v>857</v>
      </c>
      <c r="G192" s="291"/>
      <c r="H192" s="291" t="s">
        <v>952</v>
      </c>
      <c r="I192" s="291" t="s">
        <v>892</v>
      </c>
      <c r="J192" s="291"/>
      <c r="K192" s="339"/>
    </row>
    <row r="193" s="1" customFormat="1" ht="15" customHeight="1">
      <c r="B193" s="316"/>
      <c r="C193" s="352" t="s">
        <v>953</v>
      </c>
      <c r="D193" s="291"/>
      <c r="E193" s="291"/>
      <c r="F193" s="314" t="s">
        <v>863</v>
      </c>
      <c r="G193" s="291"/>
      <c r="H193" s="291" t="s">
        <v>954</v>
      </c>
      <c r="I193" s="291" t="s">
        <v>892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955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956</v>
      </c>
      <c r="D200" s="355"/>
      <c r="E200" s="355"/>
      <c r="F200" s="355" t="s">
        <v>957</v>
      </c>
      <c r="G200" s="356"/>
      <c r="H200" s="355" t="s">
        <v>958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948</v>
      </c>
      <c r="D202" s="291"/>
      <c r="E202" s="291"/>
      <c r="F202" s="314" t="s">
        <v>40</v>
      </c>
      <c r="G202" s="291"/>
      <c r="H202" s="291" t="s">
        <v>959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41</v>
      </c>
      <c r="G203" s="291"/>
      <c r="H203" s="291" t="s">
        <v>960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44</v>
      </c>
      <c r="G204" s="291"/>
      <c r="H204" s="291" t="s">
        <v>961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42</v>
      </c>
      <c r="G205" s="291"/>
      <c r="H205" s="291" t="s">
        <v>962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43</v>
      </c>
      <c r="G206" s="291"/>
      <c r="H206" s="291" t="s">
        <v>963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904</v>
      </c>
      <c r="D208" s="291"/>
      <c r="E208" s="291"/>
      <c r="F208" s="314" t="s">
        <v>76</v>
      </c>
      <c r="G208" s="291"/>
      <c r="H208" s="291" t="s">
        <v>964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799</v>
      </c>
      <c r="G209" s="291"/>
      <c r="H209" s="291" t="s">
        <v>800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797</v>
      </c>
      <c r="G210" s="291"/>
      <c r="H210" s="291" t="s">
        <v>965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801</v>
      </c>
      <c r="G211" s="352"/>
      <c r="H211" s="343" t="s">
        <v>802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803</v>
      </c>
      <c r="G212" s="352"/>
      <c r="H212" s="343" t="s">
        <v>966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928</v>
      </c>
      <c r="D214" s="291"/>
      <c r="E214" s="291"/>
      <c r="F214" s="314">
        <v>1</v>
      </c>
      <c r="G214" s="352"/>
      <c r="H214" s="343" t="s">
        <v>967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968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969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970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2023-01-25T12:28:55Z</dcterms:created>
  <dcterms:modified xsi:type="dcterms:W3CDTF">2023-01-25T12:28:59Z</dcterms:modified>
</cp:coreProperties>
</file>